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ltviln-001sv001\Vartotoju grupes\01 Rinkotyra\KONKURSAI\2025\Via Lietuva_Kelias Nr. 4228 Povilai-Minija 02-20\EL komerciniai pasiulymai\"/>
    </mc:Choice>
  </mc:AlternateContent>
  <xr:revisionPtr revIDLastSave="0" documentId="13_ncr:1_{0A2A8B01-817A-4918-87CB-230CF6A99247}" xr6:coauthVersionLast="47" xr6:coauthVersionMax="47" xr10:uidLastSave="{00000000-0000-0000-0000-000000000000}"/>
  <bookViews>
    <workbookView xWindow="-120" yWindow="-120" windowWidth="29040" windowHeight="17640" activeTab="6" xr2:uid="{00000000-000D-0000-FFFF-FFFF00000000}"/>
  </bookViews>
  <sheets>
    <sheet name="susisiekimas" sheetId="4" r:id="rId1"/>
    <sheet name="tiltas" sheetId="5" r:id="rId2"/>
    <sheet name="drenažas-1" sheetId="6" r:id="rId3"/>
    <sheet name="drenažas-2" sheetId="7" r:id="rId4"/>
    <sheet name="ryšiai" sheetId="8" r:id="rId5"/>
    <sheet name="kiti darbai" sheetId="11" r:id="rId6"/>
    <sheet name="SANTRAUKA" sheetId="12" r:id="rId7"/>
  </sheets>
  <definedNames>
    <definedName name="_xlnm._FilterDatabase" localSheetId="2" hidden="1">'drenažas-1'!$A$4:$G$29</definedName>
    <definedName name="_xlnm._FilterDatabase" localSheetId="3" hidden="1">'drenažas-2'!$A$4:$G$33</definedName>
    <definedName name="_xlnm._FilterDatabase" localSheetId="4" hidden="1">ryšiai!$A$4:$G$4</definedName>
    <definedName name="_xlnm._FilterDatabase" localSheetId="0" hidden="1">susisiekimas!$A$4:$G$134</definedName>
    <definedName name="_xlnm._FilterDatabase" localSheetId="1" hidden="1">tiltas!$A$4:$G$106</definedName>
    <definedName name="IKAINIS">#REF!</definedName>
    <definedName name="Is_viso">#REF!</definedName>
    <definedName name="Kaina">#REF!</definedName>
    <definedName name="kiekis">#REF!</definedName>
    <definedName name="Mvnt">#REF!</definedName>
    <definedName name="pavadinimas">#REF!</definedName>
    <definedName name="_xlnm.Print_Area" localSheetId="2">'drenažas-1'!$A$1:$G$30</definedName>
    <definedName name="_xlnm.Print_Area" localSheetId="3">'drenažas-2'!$A$1:$G$34</definedName>
    <definedName name="_xlnm.Print_Area" localSheetId="4">ryšiai!$A$1:$G$24</definedName>
    <definedName name="_xlnm.Print_Area" localSheetId="0">susisiekimas!$A$1:$G$134</definedName>
    <definedName name="_xlnm.Print_Area" localSheetId="1">tiltas!$A$1:$G$107</definedName>
    <definedName name="_xlnm.Print_Titles" localSheetId="2">'drenažas-1'!$3:$4</definedName>
    <definedName name="_xlnm.Print_Titles" localSheetId="3">'drenažas-2'!$3:$4</definedName>
    <definedName name="_xlnm.Print_Titles" localSheetId="0">susisiekimas!$3:$4</definedName>
    <definedName name="_xlnm.Print_Titles" localSheetId="1">tiltas!$3:$4</definedName>
    <definedName name="sam_eil">#REF!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 i="11" l="1"/>
  <c r="G7" i="11" s="1"/>
  <c r="G8" i="11" s="1"/>
  <c r="C9" i="12" l="1"/>
  <c r="G129" i="4" l="1"/>
  <c r="G132" i="4"/>
  <c r="G127" i="4"/>
  <c r="G112" i="4"/>
  <c r="G113" i="4"/>
  <c r="G114" i="4"/>
  <c r="G115" i="4"/>
  <c r="G116" i="4"/>
  <c r="G117" i="4"/>
  <c r="G118" i="4"/>
  <c r="G119" i="4"/>
  <c r="G120" i="4"/>
  <c r="G121" i="4"/>
  <c r="G111" i="4"/>
  <c r="G101" i="4"/>
  <c r="G103" i="4"/>
  <c r="G104" i="4"/>
  <c r="G105" i="4"/>
  <c r="G106" i="4"/>
  <c r="G107" i="4"/>
  <c r="G108" i="4"/>
  <c r="G100" i="4"/>
  <c r="G83" i="4"/>
  <c r="G84" i="4"/>
  <c r="G85" i="4"/>
  <c r="G86" i="4"/>
  <c r="G88" i="4"/>
  <c r="G89" i="4"/>
  <c r="G90" i="4"/>
  <c r="G91" i="4"/>
  <c r="G92" i="4"/>
  <c r="G93" i="4"/>
  <c r="G94" i="4"/>
  <c r="G95" i="4"/>
  <c r="G96" i="4"/>
  <c r="G97" i="4"/>
  <c r="G75" i="4"/>
  <c r="G78" i="4"/>
  <c r="G79" i="4"/>
  <c r="G37" i="4"/>
  <c r="G39" i="4"/>
  <c r="G40" i="4"/>
  <c r="G46" i="4"/>
  <c r="G47" i="4"/>
  <c r="G48" i="4"/>
  <c r="G49" i="4"/>
  <c r="G50" i="4"/>
  <c r="G51" i="4"/>
  <c r="G52" i="4"/>
  <c r="G53" i="4"/>
  <c r="G54" i="4"/>
  <c r="G55" i="4"/>
  <c r="G56" i="4"/>
  <c r="G57" i="4"/>
  <c r="G58" i="4"/>
  <c r="G59" i="4"/>
  <c r="G60" i="4"/>
  <c r="G61" i="4"/>
  <c r="G31" i="4"/>
  <c r="G7" i="4"/>
  <c r="G9" i="4"/>
  <c r="G10" i="4"/>
  <c r="G12" i="4"/>
  <c r="G14" i="4"/>
  <c r="G15" i="4"/>
  <c r="G16" i="4"/>
  <c r="G6" i="4"/>
  <c r="G101" i="5"/>
  <c r="G100" i="5"/>
  <c r="G97" i="5"/>
  <c r="G72" i="5"/>
  <c r="G73" i="5"/>
  <c r="G12" i="5"/>
  <c r="G21" i="8"/>
  <c r="G20" i="8"/>
  <c r="G19" i="8"/>
  <c r="G16" i="8"/>
  <c r="G15" i="8"/>
  <c r="G17" i="8" s="1"/>
  <c r="G12" i="8"/>
  <c r="G11" i="8"/>
  <c r="G10" i="8"/>
  <c r="G9" i="8"/>
  <c r="G8" i="8"/>
  <c r="G7" i="8"/>
  <c r="G6" i="8"/>
  <c r="G12" i="7"/>
  <c r="G10" i="7"/>
  <c r="G13" i="6"/>
  <c r="G11" i="6"/>
  <c r="G32" i="7" l="1"/>
  <c r="G33" i="7" s="1"/>
  <c r="G22" i="8"/>
  <c r="G28" i="6"/>
  <c r="G29" i="6" s="1"/>
  <c r="C6" i="12" s="1"/>
  <c r="G98" i="5"/>
  <c r="G133" i="4"/>
  <c r="G13" i="8"/>
  <c r="G23" i="8" s="1"/>
  <c r="C8" i="12" s="1"/>
  <c r="G105" i="5"/>
  <c r="G10" i="5"/>
  <c r="C7" i="12"/>
  <c r="G29" i="4"/>
  <c r="G80" i="4"/>
  <c r="G62" i="4"/>
  <c r="G98" i="4"/>
  <c r="G109" i="4"/>
  <c r="G122" i="4"/>
  <c r="G63" i="5"/>
  <c r="G35" i="5"/>
  <c r="G93" i="5"/>
  <c r="G134" i="4" l="1"/>
  <c r="C4" i="12" s="1"/>
  <c r="G106" i="5"/>
  <c r="C5" i="12" s="1"/>
  <c r="C10" i="12" l="1"/>
</calcChain>
</file>

<file path=xl/sharedStrings.xml><?xml version="1.0" encoding="utf-8"?>
<sst xmlns="http://schemas.openxmlformats.org/spreadsheetml/2006/main" count="813" uniqueCount="487">
  <si>
    <t>Valstybinės reikšmės rajoninio kelio Nr. 4228 Povilai–Minija ruožo nuo 0,00 iki 5,571 km rekonstravimas (objekto baigiamieji darbai nutraukus sutartį)</t>
  </si>
  <si>
    <t>DARBŲ KIEKIŲ ŽINIARAŠTIS NR. 1 – SUSISIEKIMO DALIS</t>
  </si>
  <si>
    <t>Sąm.</t>
  </si>
  <si>
    <t>Darbo</t>
  </si>
  <si>
    <t xml:space="preserve">Darbų ir išlaidų </t>
  </si>
  <si>
    <t>Mato</t>
  </si>
  <si>
    <t>Kiekis</t>
  </si>
  <si>
    <t xml:space="preserve">Kaina  </t>
  </si>
  <si>
    <t>EUR be PVM</t>
  </si>
  <si>
    <t>eil.</t>
  </si>
  <si>
    <t>kodas</t>
  </si>
  <si>
    <t>aprašymai</t>
  </si>
  <si>
    <t>vnt</t>
  </si>
  <si>
    <t>Vieneto kaina</t>
  </si>
  <si>
    <t>Iš  viso</t>
  </si>
  <si>
    <t>Paruošiamieji darbai</t>
  </si>
  <si>
    <t>.</t>
  </si>
  <si>
    <t>H02K-1</t>
  </si>
  <si>
    <t>Minkštų veislių medžių iki 16 cm storio kirtimas, ištraukimas iki 300 m ir medienos paruošimas  k9=1.15</t>
  </si>
  <si>
    <t>H02K-2</t>
  </si>
  <si>
    <t>Minkštų veislių medžių iki 24 cm storio kirtimas, ištraukimas iki 300 m ir medienos paruošimas  k9=1.15</t>
  </si>
  <si>
    <t>H02K-3</t>
  </si>
  <si>
    <t>Minkštų veislių medžių iki 32 cm storio kirtimas, ištraukimas iki 300m ir medienos paruošimas  k9=1.15</t>
  </si>
  <si>
    <t>nevertinti</t>
  </si>
  <si>
    <t>H02K-4</t>
  </si>
  <si>
    <t>Minkštų veislių medžių storesnių kaip 32 cm kirtimas, ištraukimas iki 300 m ir medienos paruošimas  k9=1.15</t>
  </si>
  <si>
    <t>H02K-15</t>
  </si>
  <si>
    <t>Minkštų veislių medžių iki 26 cm skersmens kelmų rovimas rautuvu-rinktuvu, duobių užlyginimas ir kelmų išvežimas utilizavimui rangovo pasirinktu atstumu  k9=1.15</t>
  </si>
  <si>
    <t>H02K-16</t>
  </si>
  <si>
    <t>Minkštų veislių medžių iki 34cm skersm. kelmų rovimas 79kW rautuvu-rinktuvu, duobių užlyg. ir kelmų išvež. iki 3km  k9=1.15</t>
  </si>
  <si>
    <t>H02K-17</t>
  </si>
  <si>
    <t>Minkštų veislių medžių didesnių kaip 34 cm skersmens kelmų rovimas rautuvu-rinktuvu, duobių užlyginimas ir kelmų išvežimas utizliavimui rangovo pasirinktu atstumu k9=1.15</t>
  </si>
  <si>
    <t>H02K-31</t>
  </si>
  <si>
    <t>Vidut. tank. krūmų ir smulk. miško pašalinimas 79kW raut.-rinkt. natūr. gruntuose, sugrėb. juos į krūvas iki 100m atstumu  k9=1.15</t>
  </si>
  <si>
    <t>HP1-2-9</t>
  </si>
  <si>
    <t>Kelmų, šakų ir krūmų susmulkinimas medžio atliekų smulkintuvu pakraunant, kai krūmai vidutinio tankumo  k9=1.15</t>
  </si>
  <si>
    <t>m3</t>
  </si>
  <si>
    <t>H07K-18</t>
  </si>
  <si>
    <t>I  gr. grunto kasimas ekskavatoriumi, pakrovimas į autosavivarčius, vežiojimas iki  1 km ir darbas sąvartoje  k9=1.15</t>
  </si>
  <si>
    <t>Negrąžinamos medžiagos – susandėliuota mediena (kainą pateikia rangovas, įvertinęs medienos būklę: ≥0,00 Eur – kai mediena menkavertė ir skirta utilizavimui, t.y. vertinama, kiek kainuos utilizavimo išlaidos įrašant kainą su pliuso ženklu. &lt;0,00 Eur – kai mediena nėra menkavertė ir gali būti parduota, t.y. nurodoma kaina su minuso ženklu) (89 vnt.)</t>
  </si>
  <si>
    <t>kompl.</t>
  </si>
  <si>
    <t>H18K-25</t>
  </si>
  <si>
    <t>Kelio ženklų vienstiebių metalinių atramų ant monolitinių betoninių pamatų demontavimas  k2=0.50,k3=0.000,k9=1.15</t>
  </si>
  <si>
    <t>H18K-80</t>
  </si>
  <si>
    <t>Kelio ženklų skydų demontavimas nuo vienstiebių atramų rankiniu būdu  k2=0.50,k3=0.000</t>
  </si>
  <si>
    <t>H06P-2</t>
  </si>
  <si>
    <r>
      <t>Demontuotų ženklų skydų ir stovų pakrovimas į autosavivarčius rankiniu būdu ir išvežimas  (</t>
    </r>
    <r>
      <rPr>
        <i/>
        <sz val="10"/>
        <rFont val="Arial"/>
        <family val="2"/>
        <charset val="186"/>
      </rPr>
      <t>žiūrėti žiniaraščio priedą dėl išvežimo</t>
    </r>
    <r>
      <rPr>
        <sz val="10"/>
        <rFont val="Arial"/>
        <family val="2"/>
        <charset val="186"/>
      </rPr>
      <t>)</t>
    </r>
  </si>
  <si>
    <t>H16K-402</t>
  </si>
  <si>
    <t>Asfaltbetonio dangos nufrezavimas freza su asfaltbetonio dangoms pakrovimu</t>
  </si>
  <si>
    <t>Grįžtamosios medžiagos (nufrezuotas asfaltas) (5,99 Eur/t)</t>
  </si>
  <si>
    <t>H16K-411</t>
  </si>
  <si>
    <t>Betoninių ir gelžbetoninių nemasyvių konstrukcijų išardymas, kai elemento svoris iki 2t (8+16)</t>
  </si>
  <si>
    <t>H06P-1</t>
  </si>
  <si>
    <r>
      <t xml:space="preserve"> Betoninių ir gelžbetoninių konstrukcijų ir statybinio laužo pakrovimas į autosavivarčius mechanizuotai ir išvežimas (21,76+17) </t>
    </r>
    <r>
      <rPr>
        <i/>
        <sz val="10"/>
        <rFont val="Arial"/>
        <family val="2"/>
        <charset val="186"/>
      </rPr>
      <t>(žiūrėti žiniaraščio priedą dėl išvežimo)</t>
    </r>
  </si>
  <si>
    <t>HP12-1-10</t>
  </si>
  <si>
    <t>Vandens pralaidų iš gofruotų plastikinių vamzdžių demontavimas (7,4*3+7,5*3+7,6)  k2=0.50,k3=0.000,k9=1.15</t>
  </si>
  <si>
    <r>
      <t>PVC pralaidų pakrovimas į autosavivarčius mechanizuotai ir išvežimas (</t>
    </r>
    <r>
      <rPr>
        <i/>
        <sz val="10"/>
        <rFont val="Arial"/>
        <family val="2"/>
        <charset val="186"/>
      </rPr>
      <t>žiūrėti žiniaraščio priedą dėl išvežimo</t>
    </r>
    <r>
      <rPr>
        <sz val="10"/>
        <rFont val="Arial"/>
        <family val="2"/>
        <charset val="186"/>
      </rPr>
      <t>)</t>
    </r>
  </si>
  <si>
    <t>N27-30</t>
  </si>
  <si>
    <t>Grindinio iš lauko akmenų išardymas mechanizuotai  k1=1.20,k2=1.20,k9=1.15</t>
  </si>
  <si>
    <t>Grįžtamosios medžiagos  (rieduliai) (15 Eur/t)</t>
  </si>
  <si>
    <t>N47-55</t>
  </si>
  <si>
    <t>Vielinės tvoros išardymas ir atstatymas  k1=1.50,k2=1.50</t>
  </si>
  <si>
    <t xml:space="preserve">                         </t>
  </si>
  <si>
    <t>Skyriuje      1</t>
  </si>
  <si>
    <t>Žemės darbai</t>
  </si>
  <si>
    <t>H05K-2</t>
  </si>
  <si>
    <t>Dirvožemio pašalinimas, perstumiant jį buldozeriais iki 30 m  k9=1.15</t>
  </si>
  <si>
    <t>I  gr. grunto kasimas 0,4 m3 kaušo talpos ekskavat., pakrov.į autosaviv., vežioj. iki  3 km ir darbas sąvartoje (Dirvožemis į laikiną sandėliavimo vietą ir atgal ant šlaitų)  k4=2.000,k9=1.15</t>
  </si>
  <si>
    <t>I  gr. grunto kasimas 0,4 m3 kaušo talpos ekskavat., pakrov.į autosaviv., vežioj. iki  1 km ir darbas sąvartoje (Dirvožemis į laikiną sandėliavimo vietą ir atgal ant šlaitų)  k4=2.000,k9=1.15</t>
  </si>
  <si>
    <t>I  gr. grunto kasimas 0,4 m3 kaušo talpos ekskavat., pakrov.į autosaviv., vežioj. iki  1 km ir darbas sąvartoje  (Dirvožemis į laikiną sandėliavimo vietą ir atgal ant šlaitų)  k4=2.000,k9=1.15</t>
  </si>
  <si>
    <t>H09K-1</t>
  </si>
  <si>
    <t>1  grupės grunto kasimas ir perstumimas iki  30 m buldozeriais (55kW) (Dirvožemio paskleidimas vietoje)  k9=1.15</t>
  </si>
  <si>
    <t>H09K-2</t>
  </si>
  <si>
    <t>Esamos dangos konstrukcijos išardymas ir perstumimas iki  20 m 79 kW buldozeriais  k9=1.15</t>
  </si>
  <si>
    <t>H07K-1</t>
  </si>
  <si>
    <t>I gr. grunto kasimas ekskavatoriumi, pakrovimas į autosavivarčius, vežiojimas iki 1 km ir darbas sąvartoje  k9=1.15</t>
  </si>
  <si>
    <t>I gr. grunto kasimas ekskav. su 0,65 m3 kaušu,pakrovimas į autosaviv., vežiojimas iki  2 km ir darbas sąvartoje k9=1.15</t>
  </si>
  <si>
    <t>I gr. grunto kasimas ekskavatoriumi, pakrovimas į autosavivarčius, vežiojimas iki 3 km ir darbas sąvartoje k9=1.15</t>
  </si>
  <si>
    <t>II gr. grunto kasimas ekskavatoriumi, pakrovimas į autosavivarčius, vežiojimas iki 1 km ir darbas sąvartoje k9=1.15</t>
  </si>
  <si>
    <t>H07K-2</t>
  </si>
  <si>
    <t>II gr. grunto kasimas ekskav. su 0,65 m3 kaušu, pakrovimas į autosaviv., išvežimas į išlykį (rangovo pasirinktu atstumu)  k9=1.15</t>
  </si>
  <si>
    <t>II gr. grunto kasimas ekskav.su 0,65 m3 kaušu, pakrovimas į autosaviv., išvežimas į išlykį (rangovo pasirinktu atstumu)  k9=1.15</t>
  </si>
  <si>
    <t>II gr. grunto kasimas ekskavatoriumi, pakrovimas į autosavivarčius, išvežimas į išlykį (rangovo pasirinktu atstumu)  k9=1.15</t>
  </si>
  <si>
    <t>H10K-15</t>
  </si>
  <si>
    <t>Pakopų įrengimas ekskavatoriais, kai gruntas I grupės  k9=1.15</t>
  </si>
  <si>
    <t>H11K-4</t>
  </si>
  <si>
    <t>20 cm storio grunto sluoksnio sutankinimas nelaistant vandeniu savaeig. volais, važiuojant viena vieta 6 kartus  k9=1.15</t>
  </si>
  <si>
    <t>H11K-7</t>
  </si>
  <si>
    <t>Tankinamų pylimų grunto laistymas vandeniu  k9=1.15</t>
  </si>
  <si>
    <t>H10K-5</t>
  </si>
  <si>
    <t>Pirminis žemės paviršiaus planiravimas buldozeriais k9=1.15</t>
  </si>
  <si>
    <t>m2</t>
  </si>
  <si>
    <t>H10K-1</t>
  </si>
  <si>
    <t>Plotų planiravimas mechanizuotu būdu, kai gruntas 1 grupės  k9=1.15</t>
  </si>
  <si>
    <t>N1-246</t>
  </si>
  <si>
    <t>Pylimų viršaus bei šlaitų planiravimas autogreideriais I grupės grunte  k9=1.15</t>
  </si>
  <si>
    <t>H10K-12</t>
  </si>
  <si>
    <t>Šlaitų planiravimas rankiniu būdu, kai gruntas 1 grupės  k9=1.15</t>
  </si>
  <si>
    <t>N1-247</t>
  </si>
  <si>
    <t>Iškasų dugno bei šlaitų planiravimas autogreideriais II grupės grunte  k9=1.15</t>
  </si>
  <si>
    <t>Griovio dugno ir šlaitų planiravimas rankiniu būdu, kai gruntas 2 grupės  k9=1.15</t>
  </si>
  <si>
    <t>H12K-4</t>
  </si>
  <si>
    <t>Šlaitų tvirtinimas 10 cm dirvožemio sluoksniu, paskleidžiant gruntą ir pasėjant žoles mechanizuotu būdu  k9=1.15</t>
  </si>
  <si>
    <t>H12K-3</t>
  </si>
  <si>
    <t>Šlaitų tvirtinimas 10cm dirvožemio sluoksniu, paskleidžiant gruntą ir pasėjant žoles rankiniu būdu  k9=1.15</t>
  </si>
  <si>
    <t>H12K-6</t>
  </si>
  <si>
    <t>Žolėmis apsėtų plotų laistymas vandeniu  k9=1.15</t>
  </si>
  <si>
    <t>H12K-12</t>
  </si>
  <si>
    <t>Iškasų ir pylimų šlaitų tvirtinimas geotekstile  k9=1.15</t>
  </si>
  <si>
    <t>Iškasų ir pylimų šlaitų tvirtinimas erdviniu geokoriu  k9=1.15</t>
  </si>
  <si>
    <t>H71T-2A</t>
  </si>
  <si>
    <t>Geokorio užpylimas skalda</t>
  </si>
  <si>
    <t>Skyriuje      2</t>
  </si>
  <si>
    <t>Vandens nuvedimas</t>
  </si>
  <si>
    <t>H03K-1</t>
  </si>
  <si>
    <t>1  grupės grunto kasimas ekskavatoriais su  0.40 m3 kaušu, supilant gruntą vietoje(103-10)  k9=1.15</t>
  </si>
  <si>
    <t>N1P-0401</t>
  </si>
  <si>
    <t>I grupės grunto kasimas rankiniu būdu nesutvirtintose tranšėjose (iškasose),kai kasimo gylis  iki 1,0m(103-93)  k1=1.10,k9=1.15</t>
  </si>
  <si>
    <t>H16K-1</t>
  </si>
  <si>
    <t>Apsauginio šalčiui atsparaus pagrindo sluoksnio įrengimas iš gamtinio smėlio  k9=1.15</t>
  </si>
  <si>
    <t>Iškasų ir pylimų šlaitų tvirtinimas geomembrana  k9=1.15</t>
  </si>
  <si>
    <t>MN6-77</t>
  </si>
  <si>
    <t>Vandens pralaidos iš 1,0m skersmens metalinių vamzdžių įrengimas ant natūralaus pagrindo  k9=1.15</t>
  </si>
  <si>
    <t>H11K-5</t>
  </si>
  <si>
    <t>I-II grupės grunto sutankinimas elektroplūktuvais  k8=1.14,k9=1.15</t>
  </si>
  <si>
    <t>I  gr. grunto kasimas 0,4 m3 kaušo talpos ekskavat., pakrov.į autosaviv., vežioj. rangovo pasirinktu atstumu ir darbas sąvartoje  k9=1.15</t>
  </si>
  <si>
    <t>1  grupės grunto kasimas ekskavatoriais su  0.40 m3 kaušu, supilant gruntą vietoje  k9=1.15</t>
  </si>
  <si>
    <t>HP1-3-4</t>
  </si>
  <si>
    <t>Griovio išvalymas mechanizuotu būdu  k9=1.15</t>
  </si>
  <si>
    <t>H15K-15</t>
  </si>
  <si>
    <t>Griovių dugno užpylimas rankiniu būdu, kai gruntas 1 grupės (geokorio ir neaustinės geotekstilės inkaravimas)  k9=1.15</t>
  </si>
  <si>
    <t>H12K-36</t>
  </si>
  <si>
    <t>Griovių tvirtinimas 8 cm storio monolitinio betono sluoksniu ant žvyro skaldos pagrindo  k9=1.15</t>
  </si>
  <si>
    <t>H12K-35</t>
  </si>
  <si>
    <t>Griovių tvirtinimas 8 cm storio monolitinio betono sluoksniu ant žvyro pagrindo  k9=1.15</t>
  </si>
  <si>
    <t>H16K-373</t>
  </si>
  <si>
    <t>Kelio griovių dugno ir šlaitų sutvirtinimas frakciniu žvyru ir žvyro skalda k9=1.15</t>
  </si>
  <si>
    <t>Griovio dugno šlaitų tvirtinimas 10cm dirvožemio sluoksniu, paskleidžiant gruntą ir pasėjant žoles rankiniu būdu  k9=1.15</t>
  </si>
  <si>
    <t>Skyriuje      3</t>
  </si>
  <si>
    <t>Kelio danga</t>
  </si>
  <si>
    <t>4.1</t>
  </si>
  <si>
    <t>I variantas. Sankasos stiprinimas virš durpių (pagal projektą)</t>
  </si>
  <si>
    <t>Iškasų ir pylimų šlaitų tvirtinimas geotinklu  k9=1.15</t>
  </si>
  <si>
    <t>H16K-5</t>
  </si>
  <si>
    <t xml:space="preserve">Sankasos stabilizavimo sluoksnio įrengimas iš nesurištojo mineralinių medžiagų mišinio 0/45  k9=1.15 </t>
  </si>
  <si>
    <t>4.2</t>
  </si>
  <si>
    <t>Konstrukcijos įrengimas</t>
  </si>
  <si>
    <t>H16K-67</t>
  </si>
  <si>
    <t>Dvisluoksnio 15 cm storio skaldos pagrindo įrengimas iš nesurištojo mineralinių medžiagų mišinio  k9=1.15</t>
  </si>
  <si>
    <t>H16K-310</t>
  </si>
  <si>
    <t>Dvisluoksnio paviršiaus apdaro ant sluoksnio be rišiklų DPAsbr-DPAsbr 1616BE įrengimas  k8=1.17,k9=1.15</t>
  </si>
  <si>
    <t>H16K-374</t>
  </si>
  <si>
    <t>Kelkraščių dangos įrengimas 10 cm storio iš dolomitinės skaldos 22/32 (80 proc) ir dirvožemio mišinio (20 proc), kai 100 m2 dangos tūris 10 m3  k9=1.15</t>
  </si>
  <si>
    <t>H20K-1</t>
  </si>
  <si>
    <t>Betoninių bortų BR 100.30.15 įrengimas ant betoninio pagrindo  k9=1.15</t>
  </si>
  <si>
    <t>m</t>
  </si>
  <si>
    <t>Betoninių bortų JB100.20.08 įrengimas ant betoninio pagrindo  k9=1.15</t>
  </si>
  <si>
    <t>H16K-68</t>
  </si>
  <si>
    <t>Pėsčiųjų takų viensluoksnio 15 cm storio skaldos pagrindo įrengimas iš nesurištojo mineralinių medžiagų mišinio  k9=1.15</t>
  </si>
  <si>
    <t>Pėsčiųjų takų viensluoksnio 3 cm storioposluoksnio įrengimas iš nesurištojo mineralinių medžiagų mišinio 0/2; 0/3; 0/5  k9=1.15</t>
  </si>
  <si>
    <t>N27-133</t>
  </si>
  <si>
    <t>Betoninių trinkelių grindinio grindimas siūles užpilant nesurištuoju mineralinių medžiagų mišiniu 0/2; 0/3.
 - tame tarpe, trinkelės su apvaliais kauburėliais (įspėjamieji paviršiai) – 12,8  m²;
 - tame tarpe, trinkelės su lygiagrečiomis juostelėmis (vedimo paviršiai) – 57,7  m²;
k1=1.05, k2=1.05, k9=1.15</t>
  </si>
  <si>
    <t>Skyriuje      4</t>
  </si>
  <si>
    <t>Nuovažos ir sankryžos</t>
  </si>
  <si>
    <t>Vandens pralaidų iš gofruotų plastikinių  0,4 m vamzdžių įrengimas k9=1.15</t>
  </si>
  <si>
    <t>Vandens pralaidų iš gofruotų plastikinių 0,3 m vamzdžių įrengimas  k9=1.15</t>
  </si>
  <si>
    <t>H31K-32</t>
  </si>
  <si>
    <t>0,4m skersmens vandens pralaidos įstrižųjų antgalių įrengimas (1 antgal.)  k8=1.04,k9=1.15</t>
  </si>
  <si>
    <t>0,3m skersmens vandens pralaidos įstrižųjų antgalių įrengimas (1 antgal.)  k8=1.04,k9=1.15</t>
  </si>
  <si>
    <t>H16K-43</t>
  </si>
  <si>
    <t>Nuovažų dangos pastorinimas 15 cm iš esamo kelio žvyro dangos konstrukcijos  k9=1.15</t>
  </si>
  <si>
    <t>Kelkraščių dangos įrengimas10cm storio iš dolomitinės skaldos 22/32 (80 proc) ir dirvožemio (20 proc) mišinio, kai 100 m2 dangos tūris 10m3  k9=1.15</t>
  </si>
  <si>
    <t xml:space="preserve">                        </t>
  </si>
  <si>
    <t xml:space="preserve"> Skyriuje      5</t>
  </si>
  <si>
    <t>Eismo organizavimas</t>
  </si>
  <si>
    <t>H18K-24</t>
  </si>
  <si>
    <t>Kelio ženklų vienstiebių metalinių atramų (d=60mm) ant monolitinių betoninių pamatų pastatymas  k9=1.15</t>
  </si>
  <si>
    <t>Kelio ženklų vienstiebių metalinių atramų (d=76mm) ant monolitinių betoninių pamatų pastatymas  k9=1.15</t>
  </si>
  <si>
    <t>Kelio ženklų skydų montavimas prie vienstiebių atramų rankiniu būdu</t>
  </si>
  <si>
    <t>H18K-30</t>
  </si>
  <si>
    <t>Kelio ženklų dvistiebių metalinių atramų (d=76mm) ant monolitinių betoninių pamatų pastatymas (atr.k.)  k9=1.15</t>
  </si>
  <si>
    <t>H18K-82</t>
  </si>
  <si>
    <t>Kelio ženklų skydų montavimas prie dvistiebių atramų mechanizuotai</t>
  </si>
  <si>
    <t>H21K-4</t>
  </si>
  <si>
    <t>Kelio dangos ženklinimas dažais brūkšnine 0.12m pločio linija mechanizuotu būdu, kai brūkšnio ir tarpo santykis 3:3  k9=1.15</t>
  </si>
  <si>
    <t>H21K-30</t>
  </si>
  <si>
    <t>Kelio dangos ženklinimas polimerinėmis medžiagomis  k8=1.09,k9=1.15</t>
  </si>
  <si>
    <t>H19K-14</t>
  </si>
  <si>
    <t>Signalinių plastmasinių stulpelių pastatymas  k9=1.15</t>
  </si>
  <si>
    <t>H19K-2</t>
  </si>
  <si>
    <r>
      <rPr>
        <sz val="10"/>
        <color rgb="FF000000"/>
        <rFont val="Arial"/>
      </rPr>
      <t xml:space="preserve">Kelio vienpusis aptvėrimas metalinėmis sijomis, tvirtinant jas ant metal. statramsčių, juos kalant į gruntą atst. kas 4 m kai apsauginio barjero charakteristika </t>
    </r>
    <r>
      <rPr>
        <sz val="10"/>
        <color rgb="FFFF0000"/>
        <rFont val="Arial"/>
      </rPr>
      <t>W5</t>
    </r>
    <r>
      <rPr>
        <sz val="10"/>
        <color rgb="FF000000"/>
        <rFont val="Arial"/>
      </rPr>
      <t>-N2(AB)  k9=1.15</t>
    </r>
  </si>
  <si>
    <t>H19K-3</t>
  </si>
  <si>
    <t>Kelio vienpusis aptvėrimas metalinėmis sijomis, tvirtinant jas ant metal. statramsčių, juos kalant į gruntą atst. kas 2m, kai apsauginio barjero charakteristikos P2A-Z-XY (PGK)  k9=1.15</t>
  </si>
  <si>
    <t>N57P-5105</t>
  </si>
  <si>
    <t>Metalinių kelio atitvarų galinių elementų montavimas  (vienpusių)  k9=1.15</t>
  </si>
  <si>
    <t xml:space="preserve"> Skyriuje      6</t>
  </si>
  <si>
    <t>Aplinkos apsauga</t>
  </si>
  <si>
    <t>N48-158</t>
  </si>
  <si>
    <t>Sodinimo vietų lapuočių medžių sodinukams paruoš. rank. būdu I gr. grunte, pridedant iki 25% aug. dirv.  k1=1.40,k9=1.15</t>
  </si>
  <si>
    <t>N48-289</t>
  </si>
  <si>
    <t>Lapuočių medžių-sodinukų sodinimas į 1,0x0,8m duobes  k1=1.50,k9=1.15</t>
  </si>
  <si>
    <t>N48-309</t>
  </si>
  <si>
    <t>Lapuočių medžių-sodinukų,pridedant aug. dirv., ir spygliuočių medžių-sodinukų priežiūra  k9=1.15</t>
  </si>
  <si>
    <t xml:space="preserve"> Skyriuje      7</t>
  </si>
  <si>
    <t>Kiti darbai</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</si>
  <si>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</si>
  <si>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Archeologiniai tyrimai</t>
  </si>
  <si>
    <t>Kelio trasos atstatymas</t>
  </si>
  <si>
    <t>Kompensaciją už žemės naudmenų sugadinimą</t>
  </si>
  <si>
    <t>Skyriuje     8</t>
  </si>
  <si>
    <t>žiniaraštyje     1</t>
  </si>
  <si>
    <t>DARBŲ KIEKIŲ ŽINIARAŠTIS NR. 2 – TILTO PER KANALĄ 3,257 KM REKONSTRAVIMAS</t>
  </si>
  <si>
    <t>H05K-1</t>
  </si>
  <si>
    <t>Dirvožemio pašalinimas, perstumiant jį 55 kW buldozeriais iki 50 m  k9=1.15</t>
  </si>
  <si>
    <t>H76T-1</t>
  </si>
  <si>
    <t>Gelžbetoninių (betoninių) apsauginių blokų pastatymas ir nuėmimas (įvertinant grįžtamas medžiagas iki 70%)</t>
  </si>
  <si>
    <t>N15P-1504</t>
  </si>
  <si>
    <t>Apsauginio tento po tilto perdanga įrengimas ir išardymas  k1=1.25,k2=1.25</t>
  </si>
  <si>
    <t>KAINA</t>
  </si>
  <si>
    <t>Pontono nuoma surenkamų elementų montavimui ir kitiems darbams</t>
  </si>
  <si>
    <t>Esamo tilto išardymas</t>
  </si>
  <si>
    <t>H71T-1</t>
  </si>
  <si>
    <t>Reperio (geodezinio ženklo Nr. 25103) perkėlimas</t>
  </si>
  <si>
    <t>Kelio ženklų skydų išmontavimas (vertikalinio ženklinimo ženklai)  k1=0.60,k2=0.70,k3=0.000</t>
  </si>
  <si>
    <t>Kelio ženklų vienstiebių metalinių atramų (d=60mm) išmontavimas (vertikalinio ženklinimo kelio ženklai)  k1=0.60,k2=0.70,k3=0.000,k9=1.15</t>
  </si>
  <si>
    <t>H16K-405</t>
  </si>
  <si>
    <t>Važiuojamosios dalies žvyro sluoksnio ant tilto, prietilčiuose ir apsauginio šalčiui atsparaus sluoksnio išardymas, nustumiant gruntą iki 20m (4,5 m³+1 m³+2 m³)</t>
  </si>
  <si>
    <t>H07K-19</t>
  </si>
  <si>
    <t>II gr. grunto kasimas ekskavatoriais su 0,4 m3 kaušu, pakrovimas į autosavivarčius, vežiojimas iki ... km ir darbas sąvartoje  k9=1.15</t>
  </si>
  <si>
    <t>Skaldos pagrindo sluoksnio išardymas (h=15 cm)</t>
  </si>
  <si>
    <t>H07K-20</t>
  </si>
  <si>
    <t>Skaldos kasimas ekskavat. su 0,4 m3 kaušu, pakrovimas į autosavivarčius, vežiojimas iki ... km ir darbas sąvartoje  k9=1.15</t>
  </si>
  <si>
    <t>H73T-2</t>
  </si>
  <si>
    <t>Apsauginio betono sluoksnio prietilčiuose išardymas  k8=1.17</t>
  </si>
  <si>
    <t>H75T-1</t>
  </si>
  <si>
    <t>Plieninių turėklų išardymas  k1=0.60,k2=0.70,k3=0.500,k8=1.03</t>
  </si>
  <si>
    <t>H74T-41</t>
  </si>
  <si>
    <t>Esamų g/b šalitilčio plokščių išardymas (ardomas betonas /4,20 m³/)  k1=0.80,k2=0.80,k3=0.000,k8=1.04</t>
  </si>
  <si>
    <t>H73T-3</t>
  </si>
  <si>
    <t>Esamų šalitilčio plokščių monolitinės g/b dalies išardymas  k8=1.17</t>
  </si>
  <si>
    <t>R22-2</t>
  </si>
  <si>
    <t>Esamos hidroizoliacijos išardymas</t>
  </si>
  <si>
    <t>Apsauginio betono sluoksnio h=2 cm ant tilto išardymas  k8=1.17</t>
  </si>
  <si>
    <t>H74T-20</t>
  </si>
  <si>
    <t>Esamų g/b perdangos sijų plokščių išardymas (ardomas betonas /14,40 m³/)  k1=0.80,k2=0.80,k3=0.000,k8=1.04</t>
  </si>
  <si>
    <t>H73T-31</t>
  </si>
  <si>
    <t>Esamų pereinamų plokščių išardymas (ardomas betonas /6,40 m³/)  k1=0.80,k2=0.80,k3=0.000</t>
  </si>
  <si>
    <t>Esamų atramų g/b ramto nuardymas  k8=1.17</t>
  </si>
  <si>
    <t>N7P-0101</t>
  </si>
  <si>
    <t>G/b atraminės sienutės plokščių išardymas (ardomas betonas /9,20 m³/)  k1=0.80,k2=0.80,k3=0.000</t>
  </si>
  <si>
    <t>H71T-126</t>
  </si>
  <si>
    <t>Esamų g/b polių betono nukapojimas (ardomas betonas /5,70 m³/)  k8=1.09</t>
  </si>
  <si>
    <t>H15K-24</t>
  </si>
  <si>
    <t>Mechanizuotai iškastų tranšėjų su šlaitais iki 2m pl. ir 2m gylio ir duobių iki 1,5 m gylio užbaig. rank.b., kai gr. 2 gr.  k9=1.15</t>
  </si>
  <si>
    <t>Rankomis iškasto grunto pakrovimas ekskavatoriais su 0,4 m3 kaušu į autosavivarčius, vežiojimas iki ... km ir darbas sąvartoje  k9=1.15</t>
  </si>
  <si>
    <r>
      <t>Išardytų gelžbetoninių, betoninių bei kitų elementų ir medžiagų išvežimas, pakraunant mechanizuotai</t>
    </r>
    <r>
      <rPr>
        <i/>
        <sz val="10"/>
        <rFont val="Arial"/>
        <family val="2"/>
        <charset val="186"/>
      </rPr>
      <t xml:space="preserve"> (žiūrėti žiniaraščio priedą dėl išvežimo)</t>
    </r>
  </si>
  <si>
    <r>
      <t xml:space="preserve">Išardytų gelžbetoninių, betoninių bei kitų elementų ir medžiagų išvežimas, pakraunant rankiniu būdu </t>
    </r>
    <r>
      <rPr>
        <i/>
        <sz val="10"/>
        <rFont val="Arial"/>
        <family val="2"/>
        <charset val="186"/>
      </rPr>
      <t>(žiūrėti žiniaraščio priedą dėl išvežimo)</t>
    </r>
  </si>
  <si>
    <t>Tilto atramos</t>
  </si>
  <si>
    <t>H71T-115</t>
  </si>
  <si>
    <t>400x400mm, 13,5 m ilgio, gelžbetoninių polių-kolonų įkalimas vikšrine poliakale, ankštomis sąlygomis</t>
  </si>
  <si>
    <t>H71T-105</t>
  </si>
  <si>
    <t>400x400mm, 8 m ilgio, gelžbetoninių polių-kolonų įkalimas vikšrine poliakale, ankštomis sąlygomis</t>
  </si>
  <si>
    <t>N46-87</t>
  </si>
  <si>
    <t>Horizontalių skylių gręžimas deimantiniais grąžtais g/b konstr.,kai skylės 20mm ir gylis 200 mm  k8=1.17</t>
  </si>
  <si>
    <t>N46-93</t>
  </si>
  <si>
    <t>Kai gylis daugiau kaip 200 mm ir skylės D i20mm kiekvieniems 10 mm pridėti (iš viso 50 mm)  k1=5.00,k2=5.00,k3=5.000,k8=1.17</t>
  </si>
  <si>
    <t>N13-2155</t>
  </si>
  <si>
    <t>Armatūros /atraminės sienutės tvirtinimui prie polių/ sudėjimas į išgręžtas kiaurymes ir tvirtinimas klijais epoksidinių dervų pagrindu (K1=0,2, armatūros strypai /0,270 t/)  k1=0.20</t>
  </si>
  <si>
    <t>Atraminės sienos plokščių montavimas (sienos plokščių g/b-nis {11,20 m³}, sumonolitinimo ir išėmų užtaisymo betonas C30/37 {1,80 m³}, armatūra {0,157 t})</t>
  </si>
  <si>
    <t>N6P-0903</t>
  </si>
  <si>
    <t>Armatūros strypų sujungimai, suvirinant, kai strypo skersmuo iki 20mm  k8=1.17,k9=1.15</t>
  </si>
  <si>
    <t>H74T-5</t>
  </si>
  <si>
    <t>Hidroizoliacijos juostos b=170 mm paklojimas ant surenkamų atraminių plokščių (3,5 m²)</t>
  </si>
  <si>
    <t>Skaldos sluoksnio po gulekšniais įrengimas</t>
  </si>
  <si>
    <t>H73T-30</t>
  </si>
  <si>
    <t>Sumontuoti gulėkšnius G-3 (gulekšnių g/b-nis {5,80 m³}; sumonolitinimo betonas C25/30 {0,52 m³})</t>
  </si>
  <si>
    <t>Sumontuoti pereinamąsias plokštes PP-4 (plokščių g/b-nis {19,00 m³}; sumonolitinimo betonas C30/37 {0,70 m³})</t>
  </si>
  <si>
    <t>H75T-11</t>
  </si>
  <si>
    <t>2 sluoksnių teptinės bituminės hidroizoliacijos įrengimas (paviršiai, besiliečiantys su gruntu)  k8=1.17,k9=1.15</t>
  </si>
  <si>
    <t>H76T-6</t>
  </si>
  <si>
    <t>Matomų atramų paviršių valymas plaunant vandeniu aukštu slėgiu  k8=1.17</t>
  </si>
  <si>
    <t>N15P-1405</t>
  </si>
  <si>
    <t>Matomų atramų paviršių padengimas hidrofobizuojančiu sluoksniu  purkštuvu  k9=1.15</t>
  </si>
  <si>
    <t>Matomų atramų paviršių padengimas hidrofobizuojančiu sluoksniu  antru arba kartotiniu sluoksniu  purkštuvu  k9=1.15</t>
  </si>
  <si>
    <t>H75T-35</t>
  </si>
  <si>
    <t>Pabetonuoti hvid=3cm  (ir daugiau) storio išlyginamąjį sluoksnį (betonas C25/30)  k8=1.03,k9=1.15</t>
  </si>
  <si>
    <t>H75T-41</t>
  </si>
  <si>
    <t>Įrengti bituminę prilydomąją hidroizoliaciją, panaudojant epoksidinius gruntus (ant pereinamų plokščių)  k8=1.14,k9=1.15</t>
  </si>
  <si>
    <t>KP11.2-12P</t>
  </si>
  <si>
    <t>Gruntuoto paviršiaus barstymas kvarciniu smėliu (klojant hidroizoliaciją)</t>
  </si>
  <si>
    <t>H20K-2040</t>
  </si>
  <si>
    <t>2 cm storio apsauginio asfaltbetonio sluoksnio (ant hidroizoliacijos) įrengimas iš asfaltbetonio mišinio SMA 5 N (ant pereinamų plokščių)  k9=1.15</t>
  </si>
  <si>
    <t>H16K-6</t>
  </si>
  <si>
    <t>Skaldos pagrindo sluoksnio 70...270 mm įrengimas iš mišinio 0/45 (virš pereinamų plokščių)  k9=1.15</t>
  </si>
  <si>
    <t>H16K-186</t>
  </si>
  <si>
    <t>0...110 mm storio dangos įrengimas, panaudojant asfaltbet.klotuvą be automat.a.regul. iš asfaltbet. miš. AC 22 PS  k8=1.17,k9=1.15</t>
  </si>
  <si>
    <t>H16K-320</t>
  </si>
  <si>
    <t>Juodų dangų paviršiaus pagruntavimas bitumine emulsija, modifikuota polimerais  k8=1.17,k9=1.15</t>
  </si>
  <si>
    <t>4 cm storio dangos įrengimas, panaudojant asfaltbet.klotuvą be automat.a.regul. iš asfaltbet.miš. AC 16 AS au SZ18 ir PMB  k8=1.17,k9=1.15</t>
  </si>
  <si>
    <t>H16K-151</t>
  </si>
  <si>
    <t>4 cm storio dangos įreng.,panaudojant asfaltbet.klotuvą be automat. aukščio reguliav., iš asfaltbet.miš. SMA 11 S su PMB  k8=1.17,k9=1.15</t>
  </si>
  <si>
    <t>H16K-301</t>
  </si>
  <si>
    <t>Juodų dangų paviršiaus apdorojimas granitine skaldele  k8=1.17,k9=1.15</t>
  </si>
  <si>
    <t xml:space="preserve"> Skyriuje      3</t>
  </si>
  <si>
    <t>Naujos perdangos ir pakloto įrengimas</t>
  </si>
  <si>
    <t>H75T-24</t>
  </si>
  <si>
    <t>Sumontuoti ir išardyti pakabinamų pastolių metalines konstrukcijas (vėliau užtaisant skyles skiediniu; įvertinant grįžtamas medžiagas iki 70 %, likusį metalą transportuojant pagal žiniaraščio priedą; perstatant 1 kartą)  k1=2.00,k2=2.00</t>
  </si>
  <si>
    <t>H75T-25</t>
  </si>
  <si>
    <t>Sumontuoti ir išardyti pakabinamų pastolių medines konstrukcijas (tame sk., ir fanera; medžiagas transportuojant pagal žiniaraščio priedą; perstatant 1 kartą)  k1=2.00,k2=2.00</t>
  </si>
  <si>
    <t>H74T-10</t>
  </si>
  <si>
    <t>Sumontuoti gelžbetonines perdangos plokštes L=6,620m (plokščių g/b-nis {12,80 m³})  k8=1.04</t>
  </si>
  <si>
    <t>H74T-36</t>
  </si>
  <si>
    <t>Surenkamų perdangos plokščių sumonolitinimas tarpusavyje (betonas C30/37)  k8=1.04,k9=1.15</t>
  </si>
  <si>
    <t>H72T-4</t>
  </si>
  <si>
    <t>Armatūros gaminių sudėjimas į betonuojamas konstrukcijas  k8=1.04,k9=1.15</t>
  </si>
  <si>
    <t>H74T-43</t>
  </si>
  <si>
    <t>Sumontuoti apsauginių barjerų blokus (blokų g/b-nis {4,80 m³})  k8=1.04</t>
  </si>
  <si>
    <t>H75T-2048</t>
  </si>
  <si>
    <t>Sandūrų tarp blokų  sandarinimas vandeniui nelaidžia mastika</t>
  </si>
  <si>
    <t>H75T-6</t>
  </si>
  <si>
    <t>Išlyginamojo sluoksnio iš remontinio skiedinio įrengimas po barjerų stulpeliais  k8=1.03,k9=1.15</t>
  </si>
  <si>
    <t>H75T-60-1</t>
  </si>
  <si>
    <t>Plieninių cinkųi apsauginių barjerų H1-W4-A ant tilto įrengimas</t>
  </si>
  <si>
    <t>N60-17</t>
  </si>
  <si>
    <t>Sandarinimo juostos tarp betoninių konstrukcijų ir asfaltbetonio įrengimas  k9=1.15</t>
  </si>
  <si>
    <t>H75T-39</t>
  </si>
  <si>
    <t>Vandens nuleidimo šulinėlių įrengimas po danga  k9=1.15</t>
  </si>
  <si>
    <t>Vandens nuleidimo šulinėlių įrengimas ant tilto perdangos (šulinėlių metalas /0,112 t/)  k9=1.15</t>
  </si>
  <si>
    <t>R11-2138</t>
  </si>
  <si>
    <t>Hidroizoliacinės drenažinės juostos paklojimas</t>
  </si>
  <si>
    <t>Įrengti bituminę prilydomąją hidroizoliaciją, panaudojant epoksidinius gruntus (ant tilto perdangos)  k8=1.14,k9=1.15</t>
  </si>
  <si>
    <t>2 cm storio apsauginio asfaltbetonio sluoksnio (ant hidroizoliacijos) įrengimas iš asfaltbetonio mišinio SMA 5 N (ant tilto perdangos)  k9=1.15</t>
  </si>
  <si>
    <t>4 cm storio dangos įrengimas, panaudojant asfaltbet.klotuvą be automat.a.regul.iš asfaltbet.miš. AC 16 AS au SZ18 ir PMB  k8=1.17,k9=1.15</t>
  </si>
  <si>
    <t>4 cm storio dangos įreng.,panaudojant asfaltbet.klotuvą be automat. aukščio reguliav. ,iš asfaltbet.miš.SMA 11 S su PMB  k8=1.17,k9=1.15</t>
  </si>
  <si>
    <t>H75T-26</t>
  </si>
  <si>
    <t>Įruošti ir nuardyti pastolius apsauginių blokų  bei perdangos  dažymo darbams /18m²+67m²/</t>
  </si>
  <si>
    <t>Apsauginių barjerų blokų ir perdangos paviršių valymas plaunant vandeniu aukštu slėgiu /12m²+18m²+67m²/  k8=1.17</t>
  </si>
  <si>
    <t>H76T-2043</t>
  </si>
  <si>
    <t>Apsauginių barjerų blokų paviršiaus padengimas epoksidiniu impregnantu ir chemijai atspariais dažais</t>
  </si>
  <si>
    <t>H76T-15</t>
  </si>
  <si>
    <t>Apsauginių barjerų blokų paviršių gruntavimas hidrofobizuojančiu gruntu  k9=1.15</t>
  </si>
  <si>
    <t>H76T-40</t>
  </si>
  <si>
    <t>Apsauginių barjerų blokų paviršiaus dažymas elastiniais apsauginiais dažais  k9=1.15</t>
  </si>
  <si>
    <t>Perdangos apačios paviršių padengimas hidrofobizuojančiu sluoksniu  purkštuvu  k9=1.15</t>
  </si>
  <si>
    <t>Perdangos apačios paviršių padengimas hidrofobizuojančiu sluoksniu  antru arba kartotiniu sluoksniu  purkštuvu  k9=1.15</t>
  </si>
  <si>
    <t xml:space="preserve"> Skyriuje      4</t>
  </si>
  <si>
    <t>Kūgiai ir prieigos prie tilto</t>
  </si>
  <si>
    <t>Kūgių supylimas iš gerai drenuojančio grunto  k9=1.15</t>
  </si>
  <si>
    <t>H10K-13</t>
  </si>
  <si>
    <t>Sankasos viršaus ir šlaitų planiravimas rankiniu būdu, kai gruntas 2 grupės  k9=1.15</t>
  </si>
  <si>
    <t>Metalinių cinkuotų apsauginių barjerų H1-W4-A su PGK elementais įrengimas privažiavimuose, įskaitant JUK /1vnt./  k9=1.15</t>
  </si>
  <si>
    <t>Baigiamieji darbai</t>
  </si>
  <si>
    <t>H18K-34</t>
  </si>
  <si>
    <t>Kelio ženklų dvistiebių metalinių atramų (d=60 mm) ant monolitinių betoninių pamatų pastatymas (ženklai su upės pavadinimu)  k9=1.15</t>
  </si>
  <si>
    <t>H18K-81</t>
  </si>
  <si>
    <t>Kelio ženklų skydų montavimas prie dvistiebių atramų rankiniu būdu (ženklai su upės pavadinimu)</t>
  </si>
  <si>
    <t>H12K-8</t>
  </si>
  <si>
    <t>Rekultivuojamų žemės plotų padengimas 20 cm storio juodžemio sluoksniu  k9=1.15</t>
  </si>
  <si>
    <t>N1P-1102</t>
  </si>
  <si>
    <t>Rekultivuojamų plotų apsėjimas daugiametėmis žolėmis rankiniu būdu  k9=1.15</t>
  </si>
  <si>
    <t>Tilto per kanalą sprendinių detalizavimas darbo projektu</t>
  </si>
  <si>
    <t xml:space="preserve"> žiniaraštyje     2</t>
  </si>
  <si>
    <t>DARBŲ KIEKIŲ ŽINIARAŠTIS NR. 3 – DRENAŽO INŽINERINIŲ TINKLŲ REKONSTRAVIMAS (NR.1)</t>
  </si>
  <si>
    <t>Pakelės drenažo statinių rekonstravimas</t>
  </si>
  <si>
    <t>MN7-35</t>
  </si>
  <si>
    <t>Drenažo linijų ieškojimas  vienakaušiais ekskavatoriais iki 0.4 m3 talpos kaušais  k9=1.15</t>
  </si>
  <si>
    <t>MN1-176</t>
  </si>
  <si>
    <t>Vandens pašalinimas iš tranšėjų.  k9=1.15</t>
  </si>
  <si>
    <t>MN3-191-125</t>
  </si>
  <si>
    <t>Drenažo rinktuvų iš PVC126/113 mm skersmensvamzdžių įrengimas priemolio grunte.,kasant tr.vienak.eksk.iki 2m gylio  k9=1.15</t>
  </si>
  <si>
    <t>MN3-191-160</t>
  </si>
  <si>
    <t>Drenažo rinktuvų iš PVC160/145 mm skersmens vamzdžių įrengimas priemolio grunte.,kasant tr.vienak.eksk.iki 2m gylio  k9=1.15</t>
  </si>
  <si>
    <t>MN3-191-110</t>
  </si>
  <si>
    <t>Drenažo rinktuvų iš PVC103.6(110x3.2) mm skers. N klasės neperforuotų beslėginių movinių vamzdžių įrengimas priemolio grunte.,kasant tr.vienak.eksk.iki 2m gylio  k9=1.15</t>
  </si>
  <si>
    <t>Drenažo rinktuvų iš PVC 152(160x4.0) mm skersmens N kl. neperforuotų beslėginių movinių vamzdžių įrengimas priemolio grunte, kasant tr. vienak. eksk. iki 2 m gylio  k9=1.15</t>
  </si>
  <si>
    <t>MN3-178-160</t>
  </si>
  <si>
    <t>.Drenažo rinktuvų iš PVC152(160x4,0) mm skersmens N kl. vamzdžių įrengimas per kelius,kasant tranšėjas vienakauš.eksk.,atstatant kelio dangą  k9=1.15</t>
  </si>
  <si>
    <t>MN3-67</t>
  </si>
  <si>
    <t>Dėklų rinktuvams įrengimas iš PVC235,4(250x7.3) mm S klasės vamzdžių  k9=1.15</t>
  </si>
  <si>
    <t>MN3-164-2P</t>
  </si>
  <si>
    <t>Drenažo sausintuvų įrengimas mineral. gr.,pagal schemą D-2P iš poliet.gofr. 58/50 mm skersm. vamzdžių, apvyn. filtrac. medž.  k9=1.15</t>
  </si>
  <si>
    <t>MN3-180</t>
  </si>
  <si>
    <t>Polietileninio paslėpto drenažo šulinio PE-ŠP-40 įrengimas  k9=1.15</t>
  </si>
  <si>
    <t>MN3-183</t>
  </si>
  <si>
    <t>Paviršinio vandens nuleistuvo PN-42 įrengimas pakelėje  k9=1.15</t>
  </si>
  <si>
    <t>MN3-79-2</t>
  </si>
  <si>
    <t>Vandens nuleistuvo F-5 įrengimas pakelėje, panaudojant esamas medžiagas  k9=1.15</t>
  </si>
  <si>
    <t>MN3-168</t>
  </si>
  <si>
    <t>Esamų keram. d 50mm drenažo sausintuvų ir rinktuvų prijungimas prie naujo rinktuvo,kuris yra žemiau sausintuvo.&gt;10cm  k9=1.15</t>
  </si>
  <si>
    <t>MN3-152</t>
  </si>
  <si>
    <t>100 mm skersmens drenažo rinktuvų prijungimas prie naujų rinktuvų  k9=1.15</t>
  </si>
  <si>
    <t>75 mm skersmens drenažo rinktuvų prijungimas prie naujai projektuojamų požeminių šulinių  k9=1.15</t>
  </si>
  <si>
    <t>100 mm skersmens drenažo rinktuvų prijungimas prie naujai projektuojamų požeminių šulinių  k9=1.15</t>
  </si>
  <si>
    <t>MN3-153</t>
  </si>
  <si>
    <t>125 mm skersmens drenažo rinktuvų prijungimas prie naujai projektuojamų požeminių šulinių  k9=1.15</t>
  </si>
  <si>
    <t>150 mm skersmens drenažo rinktuvų prijungimas prie projektuojamų požeminių šulinių  k9=1.15</t>
  </si>
  <si>
    <t>MN3-79</t>
  </si>
  <si>
    <t>Esamų vandens nuleistuvų išardymas  k9=1.15</t>
  </si>
  <si>
    <t>R23-65</t>
  </si>
  <si>
    <r>
      <t>Drenažo įrenginių ir statybinių šiukšlių išvežimas atstumu automobiliais-savivarčiais, pakraunant ekskavatoriais (</t>
    </r>
    <r>
      <rPr>
        <i/>
        <sz val="10"/>
        <rFont val="Arial"/>
        <family val="2"/>
        <charset val="186"/>
      </rPr>
      <t>žiūrėti žiniaraščio priedą dėl išvežimo</t>
    </r>
    <r>
      <rPr>
        <sz val="10"/>
        <rFont val="Arial"/>
        <family val="2"/>
        <charset val="186"/>
      </rPr>
      <t>)</t>
    </r>
  </si>
  <si>
    <t>MN1-82</t>
  </si>
  <si>
    <t>PVC drenažo vamzdynų užpylimas smėlio-žvyro mišiniu rankiniu būdu  k9=1.15</t>
  </si>
  <si>
    <t>N1-300</t>
  </si>
  <si>
    <t>II gr. grunto kasimas rank. būdu iki 2m pločio ir iki 2m gylio nesutvirtintose tranšėjose komunikacijų zonoje  k1=1.15,k9=1.15</t>
  </si>
  <si>
    <t xml:space="preserve"> Skyriuje      1</t>
  </si>
  <si>
    <t xml:space="preserve"> žiniaraštyje     3</t>
  </si>
  <si>
    <t>DARBŲ KIEKIŲ ŽINIARAŠTIS NR. 4 – DRENAŽO INŽINERINIŲ TINKLŲ REKONSTRAVIMAS (NR.2)</t>
  </si>
  <si>
    <t>MN7-32</t>
  </si>
  <si>
    <t>Vidutinio tankumo krūmų pašalinimas nuo griovių šlaitų rankiniu būdu  k9=1.15</t>
  </si>
  <si>
    <t>Drenažo rinktuvų iš 92/80 mm skers.poliet.vamzdžių su geotekstilės filtru įrengimas priemolio grunte.,kasant tr.vienak.eksk.iki 2m gylio  k9=1.15</t>
  </si>
  <si>
    <t>Drenažo rinktuvų iš 128/113 mm skers.poliet.vamzd.įrengimas priemolio grunte,kasant tr.vienak.eksk.iki 2m gylio  k9=1.15</t>
  </si>
  <si>
    <t>Drenažo rinktuvų iš 160/145 mm skersmens poliet. vamzdžių įrengimas priemolio grunte, kasant tr. vienak. eksk. iki 2 m gylio  k9=1.15</t>
  </si>
  <si>
    <t>Drenažo rinktuvų iš PVC110x4 mm skers. "N" klasės neperforuotų beslėginių movinių vamzdžių įrengimas priemolio grunte.,kasant tr.vienak.eksk.iki 2m gylio  k9=1.15</t>
  </si>
  <si>
    <t>Drenažo rinktuvų iš PVC 160x4.0 mm skersmens N klasės neperforuotų beslėginių movinių vamzdžių priemolio grunte, kasant tr. vienak. eksk. iki 2 m gylio  k9=1.15</t>
  </si>
  <si>
    <t>MN3-191-200</t>
  </si>
  <si>
    <t>Drenažo rinktuvų iš PVC200x4.9 mm skers. N klasės neperforuotų beslėgių movinių vamzdžių įrengimas priemolio grunte.,kasant tr.vienak.eksk.iki 2m gylio  k9=1.15</t>
  </si>
  <si>
    <t>Drenažo sausintuvų įrengimas mineral. gr.,pagal schemą D-2P iš poliet.gofr. 50 mm skersm. vamzdžių, apvyn. filtrac. medž.  k9=1.15</t>
  </si>
  <si>
    <t>MN3-78-2</t>
  </si>
  <si>
    <t>300 mm skersmens žiočių įrengimas griovio gale  k9=1.15</t>
  </si>
  <si>
    <t>MN3-173-160</t>
  </si>
  <si>
    <t>160 mm  skersmens polietileninių žiočių įrengimas  k9=1.15</t>
  </si>
  <si>
    <t>75-100 mm skersmens drenažo rinktuvų prijungimas prie gelžbetoninių ar polietileninių vamzdynų  k9=1.15</t>
  </si>
  <si>
    <t>R23-56</t>
  </si>
  <si>
    <t>Skylių vamzdžiams d160-200 mm iškalimas ir jų užtaisymas betonu  betoniniuose šuliniuose  k1=1.20,k2=1.20,k8=1.17</t>
  </si>
  <si>
    <t>II gr.grunto kasimas rank.būdu iki 2m pločio ir iki 2m gylio nesutvirtintose tranšėjose  k1=1.15,k9=1.15</t>
  </si>
  <si>
    <t>MN7-3</t>
  </si>
  <si>
    <t>Griovių valymas įranga vienakaušiais ekskavatoriais su 0.4 m3 talpos kaušais, kai valomo sluoksnio storis didesnis kaip 0.4 m  k9=1.15</t>
  </si>
  <si>
    <t>MN1-46</t>
  </si>
  <si>
    <t>Supilto I-II grupės grunto sklaidymas    buldozeriais  iki 59 kw (80 aj) galingumo kai paskleistos juostos plotis 10 m.  k9=1.15</t>
  </si>
  <si>
    <t>MN4-40</t>
  </si>
  <si>
    <t>Pagriovių pirminis arimas po iškasto grunto pasklaidymo  daugiavagiu plūgu su 59 kW (80 AJ) galingumo traktoriais  k9=1.15</t>
  </si>
  <si>
    <t>MN7-4</t>
  </si>
  <si>
    <t>Pagrivių lėkščiavimas iškastų iš griovių sąnašų susmulkinimui traktoriais iki 59 kW (80 AJ) galingumo  k9=1.15</t>
  </si>
  <si>
    <t>Dirvonuojančių žemių arimas iki 30 cm gylio daugiavagiu plūgu su 59 kW (80 AJ) galingumo traktoriais  k9=1.15</t>
  </si>
  <si>
    <t>MN4-46</t>
  </si>
  <si>
    <t>Žemių akėjimas traktoriais iki 59 kW (80 AJ) galingumo  k9=1.15</t>
  </si>
  <si>
    <t>MN4-48</t>
  </si>
  <si>
    <t>Žemių volavimas traktoriais iki 59 kW (80 AJ) galingumo  k9=1.15</t>
  </si>
  <si>
    <t>MN4-59</t>
  </si>
  <si>
    <t>Žolių sėklos mišinio sėjimas  k9=1.15</t>
  </si>
  <si>
    <t>žiniaraštyje     4</t>
  </si>
  <si>
    <t>DARBŲ KIEKIŲ ŽINIARAŠTIS NR. 5 – RYŠIŲ LINIJOS REKONSTRAVIMAS</t>
  </si>
  <si>
    <t>Statybos darbai</t>
  </si>
  <si>
    <t>N1-25</t>
  </si>
  <si>
    <t>II grupės grunto kasimas ekskavatoriais, suverčiant į sankasą  k9=1.15</t>
  </si>
  <si>
    <t>II gr. grunto kasimas rank. būdu iki 2 m pločio ir iki 2 m gylio nesutvirtintose tranšėjose ir iki 1,5m gylio duobių kasimas  k9=1.15</t>
  </si>
  <si>
    <t>N1-134</t>
  </si>
  <si>
    <t>Tranšėjų ir duobių užpylimas iš sankasos buldozeriu, perstumiant II grupės gruntą iki 5 m atstumu  k9=1.15</t>
  </si>
  <si>
    <t>N34-89</t>
  </si>
  <si>
    <t>Optinio kabelio apsaugos d110x5 montavimas  k9=1.15</t>
  </si>
  <si>
    <t>N21-6-1</t>
  </si>
  <si>
    <t>Signalinės juostos paklojimas tranšėjoje virš pakloto kabelio  k9=1.15</t>
  </si>
  <si>
    <t>N13-153</t>
  </si>
  <si>
    <t>Vamzdigalių hermetizavimas  k8=1.17</t>
  </si>
  <si>
    <t>R16-115</t>
  </si>
  <si>
    <t>Vejos mažų plotų atnaujinimas, papildant 10 cm augalinio grunto sluoksniu  k9=1.15</t>
  </si>
  <si>
    <t>Medžiagos</t>
  </si>
  <si>
    <t>Vamzdžiai su transporto apkrova d110x5 PS</t>
  </si>
  <si>
    <t>Montažinės putos</t>
  </si>
  <si>
    <t xml:space="preserve"> Skyriuje      2</t>
  </si>
  <si>
    <t>Išpildomosios nuotraukos atlikimas</t>
  </si>
  <si>
    <t>ha</t>
  </si>
  <si>
    <t>Trasos nužymėjimas</t>
  </si>
  <si>
    <t>Tinklus eksploatuojančių organizacijų atstovo iškvietimas</t>
  </si>
  <si>
    <t>žiniaraštyje     5</t>
  </si>
  <si>
    <t>DARBŲ KIEKIŲ ŽINIARAŠTIS NR. 6 – KITI DARBAI</t>
  </si>
  <si>
    <t>Konstrukcijų įrengimas</t>
  </si>
  <si>
    <t>Užteršto skaldos pagrindo sluoksnio pakeitimas nauju atvežtiniu skaldos pagrindo sluoksniu (netinkamo sluoksnio pašalinimas, pakrovimas ir išvežimas utilizuoti bei naujo sluoksnio įrengimas)</t>
  </si>
  <si>
    <t>žiniaraštyje     6</t>
  </si>
  <si>
    <r>
      <rPr>
        <b/>
        <i/>
        <sz val="10"/>
        <rFont val="Arial"/>
        <family val="2"/>
        <charset val="186"/>
      </rPr>
      <t>Pastaba:</t>
    </r>
    <r>
      <rPr>
        <i/>
        <sz val="10"/>
        <rFont val="Arial"/>
        <family val="2"/>
        <charset val="186"/>
      </rPr>
      <t xml:space="preserve"> rangovas prieš pradėdamas statybos darbus objekte turi atlikti reikalingus tyrimus, kad įsitikintų ar įrengtas skaldos pagrindo sluoksnis atitinka ĮT SRB 19 reikalavimus</t>
    </r>
  </si>
  <si>
    <t>DARBŲ KIEKIŲ ŽINIARAŠČIŲ SANTRAUKA</t>
  </si>
  <si>
    <t>Darbų kiekių žin. Nr.</t>
  </si>
  <si>
    <t>Žiniaraščio pavadinimas</t>
  </si>
  <si>
    <t>Vertė, EUR be PVM</t>
  </si>
  <si>
    <t>SUSISIEKIMO DALIS</t>
  </si>
  <si>
    <t>TILTO PER KANALĄ 3,257 KM REKONSTRAVIMAS</t>
  </si>
  <si>
    <t>DRENAŽO INŽINERINIŲ TINKLŲ REKONSTRAVIMAS (NR.1)</t>
  </si>
  <si>
    <t>DRENAŽO INŽINERINIŲ TINKLŲ REKONSTRAVIMAS (NR.2)</t>
  </si>
  <si>
    <t>RYŠIŲ LINIJOS REKONSTRAVIMAS</t>
  </si>
  <si>
    <t>KITI DARBAI</t>
  </si>
  <si>
    <t>Vertės į pasiūlymo formą</t>
  </si>
  <si>
    <t>Iš viso žiniaraščiuose (Eur be PVM):</t>
  </si>
  <si>
    <r>
      <rPr>
        <b/>
        <i/>
        <sz val="10"/>
        <rFont val="Arial"/>
        <family val="2"/>
        <charset val="186"/>
      </rPr>
      <t>Pastaba:</t>
    </r>
    <r>
      <rPr>
        <i/>
        <sz val="10"/>
        <rFont val="Arial"/>
        <family val="2"/>
        <charset val="186"/>
      </rPr>
      <t xml:space="preserve"> Rangovas statybvietės išlaidose arba laisvai pasirinktoje (-ose) darbų kiekių žiniaraščių eilutėje (-ėse) turi įsivertinti pranešimų skelbimą apie statybos pradžią, taip pat turi įsivertinti pranešimų skelbimą apie Rangovo, pagrindinių sričių vadovų (statinio projekto vykdymo priežiūros vadovo, statinio statybos vadovo, statinio statybos techninio prižiūrėtojo) pasamdymą ar paskyrimą arba jų pasikeitimą ir kitus su sutarties vykdymu susijusius dokumentus (įskaitant statybos užbaigimo akto gavimą)</t>
    </r>
  </si>
  <si>
    <t>Žiniaraščio priedas</t>
  </si>
  <si>
    <r>
      <rPr>
        <b/>
        <sz val="10"/>
        <rFont val="Arial"/>
        <family val="2"/>
        <charset val="186"/>
      </rPr>
      <t>Sandėliavimo medžiagos</t>
    </r>
    <r>
      <rPr>
        <sz val="10"/>
        <rFont val="Arial"/>
        <family val="2"/>
        <charset val="186"/>
      </rPr>
      <t xml:space="preserve">
Vykdant valstybinės reikšmės kelių rekonstravimo ir (ar) remonto darbus susidarančios medžiagos, kurios nenaudojamos projekte ir nėra priskiriamos negražinamoms medžiagoms transportuojamos į AB „Via Lietuva“ nurodytas sandėliavimo vietą –</t>
    </r>
    <r>
      <rPr>
        <b/>
        <sz val="10"/>
        <rFont val="Arial"/>
        <family val="2"/>
        <charset val="186"/>
      </rPr>
      <t xml:space="preserve"> AB „Kelių priežiūra“ Kretingos kelių tarnybos Plungės meistriją, Stoties g. 11a, Plungė.</t>
    </r>
    <r>
      <rPr>
        <sz val="10"/>
        <rFont val="Arial"/>
        <family val="2"/>
        <charset val="186"/>
      </rPr>
      <t xml:space="preserve">
Į sandėliavimo vietas turi būti gabenami </t>
    </r>
    <r>
      <rPr>
        <b/>
        <sz val="10"/>
        <rFont val="Arial"/>
        <family val="2"/>
        <charset val="186"/>
      </rPr>
      <t>metaliniai</t>
    </r>
    <r>
      <rPr>
        <sz val="10"/>
        <rFont val="Arial"/>
        <family val="2"/>
        <charset val="186"/>
      </rPr>
      <t xml:space="preserve"> kelio elementai (neužteršti betonu ir kt. medžiagomis (t. y. turi būti nuvalyti)) nepriklausomai nuo jų būklės: kelio ženklai, kelio ženklų atramos, apšvietimo ir kiti stulpai, apsauginiai atitvarai ir jų elementai, tiltų ir viadukų turėklai, kiti metalo gaminiai, sijos, spraustasienės, pralaidos ir kt. 
Kitos medžiagos, kurios gali būti panaudotos pakartotinai, gali būti gabenamos į sandėliavimo vietas tik suderinus su AB „Via Lietuva“.
Į sandėliavimo vietas pristatomos medžiagos turi būti surūšiuotos į tinkamas naudoti pakartotinai ir netinkamas, o sandėliavimo vietoje iškraunamos atskirai. Medžiagų perdavimo-priėmimo akte turi būti atskirai nurodytas tinkamų panaudoti medžiagų kiekis su jų charakteristikomis (pvz. kelio ženklas, nurodant jo numerį; apšvietimo stulpo atrama, nurodant jos aukštį; kelio ženklo atrama, nurodant jos ilgį, skersmenį; apsauginio atitvaro sija, nurodant jos tipą, ilgį ir pan.). Netinkamų panaudoti medžiagų turi būti nurodytas tik perduodamas kiekis.
Rangovas turi numatyti ekonomiškai pagrįstą ir optimalų medžiagų išardymo būdą. Siektina, kad kuo daugiau medžiagų būtų išardytos tvarkingai ir pristatytos mechaniškai nepažeistos bei neužterštos. Jei statybos metu medžiagos taptų netinkamomis naudoti dėl jų netinkamo išardymo, tai būtų laikoma rangovo rizika ir atsakomybė tektų rangovui.</t>
    </r>
  </si>
  <si>
    <r>
      <rPr>
        <b/>
        <sz val="10"/>
        <rFont val="Arial"/>
        <family val="2"/>
        <charset val="186"/>
      </rPr>
      <t>Negrąžinamos medžiagos</t>
    </r>
    <r>
      <rPr>
        <sz val="10"/>
        <rFont val="Arial"/>
        <family val="2"/>
        <charset val="186"/>
      </rPr>
      <t xml:space="preserve">
Darbų vykdymo metu nepanaudotos frezuoto asfalto granulės, skalda, žvyras, žvyro ir skaldos mišinys, nesurištasis mineralinių medžiagų mišinys, grindinio akmenys (neužteršti gruntu) yra laikomi negrąžinamomis medžiagomis. Jos sąmatoje turi būti nurodytos atskira (-omis) eilute (-ėmis) su minuso ženklu. Šios medžiagos lieka rangovui.
Mediena (išskyrus krūmus, šakas ir kelmus) taip pat laikoma negrąžinama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</si>
  <si>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0"/>
        <rFont val="Arial"/>
        <family val="2"/>
        <charset val="186"/>
      </rPr>
      <t>Statybinės atliekos</t>
    </r>
    <r>
      <rPr>
        <sz val="10"/>
        <rFont val="Arial"/>
        <family val="2"/>
        <charset val="186"/>
      </rPr>
      <t xml:space="preserve">
Visos medžiagos, nepatenkančios į statybinių ir (ar) negrąžinamų medžiagų sąrašą ir (ar) kurių neįmanoma panaudoti antrą kartą, kaip atliekos turi būti sutvarkomos rangovo pagal galiojančius aplinkos apsaugos reikalavimus (rangovas privalo įsivertinti visas su tvarkymu susijusias išlaidas).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</si>
</sst>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0?;?"/>
    <numFmt numFmtId="166" formatCode="???????0.0?;\-??????0.0?;?"/>
    <numFmt numFmtId="167" formatCode="0.000"/>
  </numFmts>
  <fonts count="21" x14ac:knownFonts="1">
    <font>
      <sz val="10"/>
      <name val="Arial"/>
      <charset val="186"/>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Times New Roman"/>
      <family val="1"/>
      <charset val="186"/>
    </font>
    <font>
      <sz val="11"/>
      <color rgb="FF000000"/>
      <name val="Calibri"/>
      <family val="2"/>
      <charset val="186"/>
    </font>
    <font>
      <sz val="11"/>
      <color theme="1"/>
      <name val="Calibri"/>
      <family val="2"/>
      <scheme val="minor"/>
    </font>
    <font>
      <sz val="10"/>
      <name val="Arial"/>
      <family val="2"/>
      <charset val="186"/>
    </font>
    <font>
      <sz val="11"/>
      <color rgb="FF000000"/>
      <name val="Calibri"/>
      <family val="2"/>
      <scheme val="minor"/>
    </font>
    <font>
      <sz val="10"/>
      <name val="Arial"/>
      <family val="2"/>
    </font>
    <font>
      <b/>
      <sz val="11"/>
      <name val="Arial"/>
      <family val="2"/>
      <charset val="186"/>
    </font>
    <font>
      <b/>
      <sz val="10"/>
      <name val="Arial"/>
      <family val="2"/>
      <charset val="186"/>
    </font>
    <font>
      <sz val="10"/>
      <color theme="0" tint="-0.14999847407452621"/>
      <name val="Arial"/>
      <family val="2"/>
      <charset val="186"/>
    </font>
    <font>
      <i/>
      <sz val="10"/>
      <name val="Arial"/>
      <family val="2"/>
      <charset val="186"/>
    </font>
    <font>
      <b/>
      <sz val="10"/>
      <color theme="0" tint="-0.14999847407452621"/>
      <name val="Arial"/>
      <family val="2"/>
      <charset val="186"/>
    </font>
    <font>
      <b/>
      <i/>
      <sz val="10"/>
      <name val="Arial"/>
      <family val="2"/>
      <charset val="186"/>
    </font>
    <font>
      <b/>
      <sz val="11"/>
      <color rgb="FF000000"/>
      <name val="Arial"/>
      <family val="2"/>
      <charset val="186"/>
    </font>
    <font>
      <sz val="10"/>
      <color rgb="FFFF0000"/>
      <name val="Arial"/>
      <family val="2"/>
      <charset val="186"/>
    </font>
    <font>
      <sz val="10"/>
      <color rgb="FF000000"/>
      <name val="Arial"/>
    </font>
    <font>
      <sz val="10"/>
      <color rgb="FFFF0000"/>
      <name val="Arial"/>
    </font>
    <font>
      <sz val="10"/>
      <name val="Arial"/>
    </font>
  </fonts>
  <fills count="7">
    <fill>
      <patternFill patternType="none"/>
    </fill>
    <fill>
      <patternFill patternType="gray125"/>
    </fill>
    <fill>
      <patternFill patternType="solid">
        <fgColor rgb="FF92D050"/>
        <bgColor indexed="64"/>
      </patternFill>
    </fill>
    <fill>
      <patternFill patternType="solid">
        <fgColor rgb="FFFFC000"/>
        <bgColor indexed="64"/>
      </patternFill>
    </fill>
    <fill>
      <patternFill patternType="solid">
        <fgColor theme="6" tint="0.59999389629810485"/>
        <bgColor indexed="64"/>
      </patternFill>
    </fill>
    <fill>
      <patternFill patternType="solid">
        <fgColor rgb="FFFFC000"/>
        <bgColor rgb="FFFFFFFF"/>
      </patternFill>
    </fill>
    <fill>
      <patternFill patternType="solid">
        <fgColor theme="2" tint="-0.249977111117893"/>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5">
    <xf numFmtId="0" fontId="0" fillId="0" borderId="0"/>
    <xf numFmtId="0" fontId="5" fillId="0" borderId="0"/>
    <xf numFmtId="0" fontId="3" fillId="0" borderId="0"/>
    <xf numFmtId="0" fontId="6" fillId="0" borderId="0"/>
    <xf numFmtId="0" fontId="7" fillId="0" borderId="0"/>
    <xf numFmtId="0" fontId="7" fillId="0" borderId="0"/>
    <xf numFmtId="0" fontId="7" fillId="0" borderId="0"/>
    <xf numFmtId="0" fontId="3" fillId="0" borderId="0"/>
    <xf numFmtId="0" fontId="3" fillId="0" borderId="0"/>
    <xf numFmtId="0" fontId="8" fillId="0" borderId="0"/>
    <xf numFmtId="0" fontId="2" fillId="0" borderId="0"/>
    <xf numFmtId="0" fontId="1" fillId="0" borderId="0"/>
    <xf numFmtId="0" fontId="9" fillId="0" borderId="0"/>
    <xf numFmtId="0" fontId="5" fillId="0" borderId="0" applyNumberFormat="0" applyBorder="0" applyProtection="0"/>
    <xf numFmtId="0" fontId="5" fillId="0" borderId="0"/>
  </cellStyleXfs>
  <cellXfs count="87">
    <xf numFmtId="0" fontId="0" fillId="0" borderId="0" xfId="0"/>
    <xf numFmtId="0" fontId="4" fillId="0" borderId="0" xfId="0" applyFont="1" applyProtection="1">
      <protection locked="0"/>
    </xf>
    <xf numFmtId="0" fontId="4" fillId="0" borderId="0" xfId="0" applyFont="1" applyAlignment="1">
      <alignment horizontal="center" vertical="center"/>
    </xf>
    <xf numFmtId="49" fontId="4" fillId="0" borderId="0" xfId="0" applyNumberFormat="1" applyFont="1" applyAlignment="1">
      <alignment horizontal="left" vertical="top" wrapText="1"/>
    </xf>
    <xf numFmtId="49" fontId="4" fillId="0" borderId="0" xfId="0" applyNumberFormat="1" applyFont="1" applyAlignment="1">
      <alignment horizontal="center" vertical="center" wrapText="1"/>
    </xf>
    <xf numFmtId="164" fontId="4" fillId="0" borderId="0" xfId="0" applyNumberFormat="1" applyFont="1" applyAlignment="1">
      <alignment horizontal="right" vertical="center"/>
    </xf>
    <xf numFmtId="166" fontId="4" fillId="0" borderId="0" xfId="0" applyNumberFormat="1" applyFont="1" applyAlignment="1">
      <alignment horizontal="right" vertical="center"/>
    </xf>
    <xf numFmtId="164" fontId="4" fillId="0" borderId="0" xfId="0" applyNumberFormat="1" applyFont="1" applyAlignment="1" applyProtection="1">
      <alignment horizontal="right" vertical="center"/>
      <protection locked="0"/>
    </xf>
    <xf numFmtId="49" fontId="4" fillId="0" borderId="0" xfId="0" applyNumberFormat="1" applyFont="1" applyAlignment="1">
      <alignment horizontal="center" vertical="top" wrapText="1"/>
    </xf>
    <xf numFmtId="0" fontId="7" fillId="0" borderId="0" xfId="0" applyFont="1"/>
    <xf numFmtId="0" fontId="7" fillId="0" borderId="0" xfId="0" applyFont="1" applyProtection="1">
      <protection locked="0"/>
    </xf>
    <xf numFmtId="0" fontId="11" fillId="0" borderId="1" xfId="0" applyFont="1" applyBorder="1" applyAlignment="1">
      <alignment horizontal="center"/>
    </xf>
    <xf numFmtId="0" fontId="11" fillId="0" borderId="1" xfId="0" applyFont="1" applyBorder="1" applyAlignment="1">
      <alignment horizontal="center" vertical="center"/>
    </xf>
    <xf numFmtId="165" fontId="11" fillId="0" borderId="5" xfId="0" applyNumberFormat="1" applyFont="1" applyBorder="1" applyAlignment="1">
      <alignment horizontal="right" vertical="center"/>
    </xf>
    <xf numFmtId="164" fontId="11" fillId="0" borderId="4" xfId="0" applyNumberFormat="1" applyFont="1" applyBorder="1" applyAlignment="1">
      <alignment horizontal="left" vertical="center"/>
    </xf>
    <xf numFmtId="0" fontId="11" fillId="0" borderId="2" xfId="0" applyFont="1" applyBorder="1" applyAlignment="1">
      <alignment horizontal="center"/>
    </xf>
    <xf numFmtId="0" fontId="11" fillId="0" borderId="2" xfId="0" applyFont="1" applyBorder="1" applyAlignment="1">
      <alignment horizontal="center" vertical="center"/>
    </xf>
    <xf numFmtId="165" fontId="11" fillId="0" borderId="3" xfId="0" applyNumberFormat="1" applyFont="1" applyBorder="1" applyAlignment="1">
      <alignment horizontal="center" vertical="top" wrapText="1"/>
    </xf>
    <xf numFmtId="0" fontId="11" fillId="0" borderId="3" xfId="0" applyFont="1" applyBorder="1" applyAlignment="1">
      <alignment horizontal="center" vertical="center"/>
    </xf>
    <xf numFmtId="0" fontId="11" fillId="0" borderId="3" xfId="0" applyFont="1" applyBorder="1" applyAlignment="1">
      <alignment horizontal="right" vertical="center"/>
    </xf>
    <xf numFmtId="0" fontId="11" fillId="0" borderId="3" xfId="0" applyFont="1" applyBorder="1" applyAlignment="1">
      <alignment vertical="center" wrapText="1"/>
    </xf>
    <xf numFmtId="0" fontId="11" fillId="0" borderId="3" xfId="0" applyFont="1" applyBorder="1" applyAlignment="1">
      <alignment horizontal="center" vertical="center" wrapText="1"/>
    </xf>
    <xf numFmtId="0" fontId="11" fillId="0" borderId="3" xfId="0" applyFont="1" applyBorder="1" applyAlignment="1">
      <alignment horizontal="right" vertical="center" wrapText="1"/>
    </xf>
    <xf numFmtId="0" fontId="12" fillId="0" borderId="3" xfId="0" applyFont="1" applyBorder="1" applyAlignment="1">
      <alignment horizontal="right" vertical="center" wrapText="1"/>
    </xf>
    <xf numFmtId="0" fontId="7" fillId="0" borderId="3" xfId="0" applyFont="1" applyBorder="1" applyAlignment="1">
      <alignment horizontal="center" vertical="center"/>
    </xf>
    <xf numFmtId="0" fontId="7" fillId="0" borderId="3" xfId="0" applyFont="1" applyBorder="1" applyAlignment="1">
      <alignment horizontal="center" vertical="center" wrapText="1"/>
    </xf>
    <xf numFmtId="0" fontId="7" fillId="0" borderId="3" xfId="0" applyFont="1" applyBorder="1" applyAlignment="1">
      <alignment vertical="center" wrapText="1"/>
    </xf>
    <xf numFmtId="4" fontId="7" fillId="0" borderId="3" xfId="0" applyNumberFormat="1" applyFont="1" applyBorder="1" applyAlignment="1" applyProtection="1">
      <alignment horizontal="center" vertical="center"/>
      <protection locked="0"/>
    </xf>
    <xf numFmtId="4" fontId="7" fillId="0" borderId="3" xfId="0" applyNumberFormat="1" applyFont="1" applyBorder="1" applyAlignment="1">
      <alignment horizontal="center" vertical="center" wrapText="1"/>
    </xf>
    <xf numFmtId="0" fontId="7" fillId="6" borderId="3" xfId="0" applyFont="1" applyFill="1" applyBorder="1" applyAlignment="1">
      <alignment horizontal="center" vertical="center"/>
    </xf>
    <xf numFmtId="0" fontId="7" fillId="6" borderId="3" xfId="0" applyFont="1" applyFill="1" applyBorder="1" applyAlignment="1">
      <alignment horizontal="center" vertical="center" wrapText="1"/>
    </xf>
    <xf numFmtId="0" fontId="7" fillId="6" borderId="3" xfId="0" applyFont="1" applyFill="1" applyBorder="1" applyAlignment="1">
      <alignment vertical="center" wrapText="1"/>
    </xf>
    <xf numFmtId="0" fontId="7" fillId="0" borderId="3" xfId="0" applyFont="1" applyBorder="1" applyAlignment="1">
      <alignment horizontal="center" vertical="top" wrapText="1"/>
    </xf>
    <xf numFmtId="0" fontId="7" fillId="0" borderId="6" xfId="0" applyFont="1" applyBorder="1" applyAlignment="1">
      <alignment vertical="center" wrapText="1"/>
    </xf>
    <xf numFmtId="0" fontId="7" fillId="6" borderId="3" xfId="0" applyFont="1" applyFill="1" applyBorder="1" applyAlignment="1">
      <alignment horizontal="center" vertical="top" wrapText="1"/>
    </xf>
    <xf numFmtId="0" fontId="11" fillId="0" borderId="3" xfId="0" applyFont="1" applyBorder="1" applyAlignment="1">
      <alignment vertical="center"/>
    </xf>
    <xf numFmtId="4" fontId="11" fillId="0" borderId="3" xfId="1" applyNumberFormat="1" applyFont="1" applyBorder="1" applyAlignment="1">
      <alignment horizontal="center" vertical="center" wrapText="1"/>
    </xf>
    <xf numFmtId="0" fontId="11" fillId="0" borderId="6" xfId="0" applyFont="1" applyBorder="1" applyAlignment="1">
      <alignment horizontal="center" vertical="center"/>
    </xf>
    <xf numFmtId="0" fontId="11" fillId="0" borderId="6" xfId="0" applyFont="1" applyBorder="1" applyAlignment="1">
      <alignment vertical="center"/>
    </xf>
    <xf numFmtId="0" fontId="11" fillId="0" borderId="7" xfId="0" applyFont="1" applyBorder="1" applyAlignment="1">
      <alignment vertical="center"/>
    </xf>
    <xf numFmtId="0" fontId="12" fillId="0" borderId="3"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vertical="center" wrapText="1"/>
    </xf>
    <xf numFmtId="0" fontId="7" fillId="0" borderId="4" xfId="0" applyFont="1" applyBorder="1" applyAlignment="1">
      <alignment horizontal="center" vertical="center" wrapText="1"/>
    </xf>
    <xf numFmtId="0" fontId="7" fillId="6" borderId="3" xfId="0" applyFont="1" applyFill="1" applyBorder="1" applyAlignment="1">
      <alignment vertical="center"/>
    </xf>
    <xf numFmtId="0" fontId="7" fillId="0" borderId="3" xfId="0" applyFont="1" applyBorder="1" applyAlignment="1">
      <alignment vertical="center"/>
    </xf>
    <xf numFmtId="49" fontId="7" fillId="0" borderId="0" xfId="0" applyNumberFormat="1" applyFont="1" applyAlignment="1">
      <alignment horizontal="center" vertical="top" wrapText="1"/>
    </xf>
    <xf numFmtId="49" fontId="7" fillId="0" borderId="0" xfId="0" applyNumberFormat="1" applyFont="1" applyAlignment="1">
      <alignment horizontal="left" vertical="top" wrapText="1"/>
    </xf>
    <xf numFmtId="49" fontId="7" fillId="0" borderId="0" xfId="0" applyNumberFormat="1" applyFont="1" applyAlignment="1">
      <alignment horizontal="center" vertical="center" wrapText="1"/>
    </xf>
    <xf numFmtId="0" fontId="7" fillId="0" borderId="0" xfId="0" applyFont="1" applyAlignment="1">
      <alignment horizontal="center" vertical="center"/>
    </xf>
    <xf numFmtId="164" fontId="7" fillId="0" borderId="0" xfId="0" applyNumberFormat="1" applyFont="1" applyAlignment="1" applyProtection="1">
      <alignment horizontal="right" vertical="center"/>
      <protection locked="0"/>
    </xf>
    <xf numFmtId="166" fontId="7" fillId="0" borderId="0" xfId="0" applyNumberFormat="1" applyFont="1" applyAlignment="1">
      <alignment horizontal="right" vertical="center"/>
    </xf>
    <xf numFmtId="164" fontId="7" fillId="0" borderId="0" xfId="0" applyNumberFormat="1" applyFont="1" applyAlignment="1">
      <alignment horizontal="right" vertical="center"/>
    </xf>
    <xf numFmtId="2" fontId="7" fillId="0" borderId="0" xfId="0" applyNumberFormat="1" applyFont="1" applyProtection="1">
      <protection locked="0"/>
    </xf>
    <xf numFmtId="0" fontId="14" fillId="0" borderId="3" xfId="0" applyFont="1" applyBorder="1" applyAlignment="1">
      <alignment horizontal="right" vertical="center" wrapText="1"/>
    </xf>
    <xf numFmtId="167" fontId="7" fillId="0" borderId="0" xfId="0" applyNumberFormat="1" applyFont="1" applyProtection="1">
      <protection locked="0"/>
    </xf>
    <xf numFmtId="4" fontId="11" fillId="0" borderId="3" xfId="1" applyNumberFormat="1" applyFont="1" applyBorder="1" applyAlignment="1">
      <alignment horizontal="center" wrapText="1"/>
    </xf>
    <xf numFmtId="4" fontId="7" fillId="0" borderId="3" xfId="0" applyNumberFormat="1" applyFont="1" applyBorder="1" applyAlignment="1">
      <alignment horizontal="center" vertical="center"/>
    </xf>
    <xf numFmtId="0" fontId="7" fillId="0" borderId="9" xfId="0" applyFont="1" applyBorder="1" applyAlignment="1">
      <alignment vertical="center"/>
    </xf>
    <xf numFmtId="4" fontId="11" fillId="0" borderId="3" xfId="0" applyNumberFormat="1" applyFont="1" applyBorder="1" applyAlignment="1">
      <alignment horizontal="center" vertical="center"/>
    </xf>
    <xf numFmtId="0" fontId="13" fillId="0" borderId="0" xfId="0" applyFont="1" applyAlignment="1">
      <alignment horizontal="left" vertical="center" wrapText="1"/>
    </xf>
    <xf numFmtId="0" fontId="15" fillId="0" borderId="0" xfId="0" applyFont="1"/>
    <xf numFmtId="0" fontId="17" fillId="0" borderId="3" xfId="0" applyFont="1" applyBorder="1" applyAlignment="1">
      <alignment horizontal="center" vertical="center" wrapText="1"/>
    </xf>
    <xf numFmtId="0" fontId="17" fillId="0" borderId="3" xfId="0" applyFont="1" applyBorder="1" applyAlignment="1">
      <alignment horizontal="center" vertical="center"/>
    </xf>
    <xf numFmtId="0" fontId="20" fillId="0" borderId="3" xfId="0" applyFont="1" applyBorder="1" applyAlignment="1">
      <alignment vertical="center" wrapText="1"/>
    </xf>
    <xf numFmtId="0" fontId="10" fillId="3" borderId="3" xfId="0" applyFont="1" applyFill="1" applyBorder="1" applyAlignment="1">
      <alignment horizontal="left" vertical="center"/>
    </xf>
    <xf numFmtId="0" fontId="7" fillId="6" borderId="6"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7" fillId="6" borderId="5"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7" fillId="6" borderId="14" xfId="0" applyFont="1" applyFill="1" applyBorder="1" applyAlignment="1">
      <alignment horizontal="center" vertical="center" wrapText="1"/>
    </xf>
    <xf numFmtId="0" fontId="7" fillId="6" borderId="0" xfId="0" applyFont="1" applyFill="1" applyAlignment="1">
      <alignment horizontal="center" vertical="center" wrapText="1"/>
    </xf>
    <xf numFmtId="0" fontId="7" fillId="6" borderId="15" xfId="0" applyFont="1" applyFill="1" applyBorder="1" applyAlignment="1">
      <alignment horizontal="center" vertical="center" wrapText="1"/>
    </xf>
    <xf numFmtId="0" fontId="7" fillId="6" borderId="11" xfId="0" applyFont="1" applyFill="1" applyBorder="1" applyAlignment="1">
      <alignment horizontal="center" vertical="center" wrapText="1"/>
    </xf>
    <xf numFmtId="0" fontId="7" fillId="6" borderId="12" xfId="0" applyFont="1" applyFill="1" applyBorder="1" applyAlignment="1">
      <alignment horizontal="center" vertical="center" wrapText="1"/>
    </xf>
    <xf numFmtId="0" fontId="7" fillId="6" borderId="13" xfId="0" applyFont="1" applyFill="1" applyBorder="1" applyAlignment="1">
      <alignment horizontal="center" vertical="center" wrapText="1"/>
    </xf>
    <xf numFmtId="14" fontId="11" fillId="4" borderId="6" xfId="0" applyNumberFormat="1" applyFont="1" applyFill="1" applyBorder="1" applyAlignment="1">
      <alignment horizontal="center" vertical="center"/>
    </xf>
    <xf numFmtId="14" fontId="11" fillId="4" borderId="7" xfId="0" applyNumberFormat="1" applyFont="1" applyFill="1" applyBorder="1" applyAlignment="1">
      <alignment horizontal="center" vertical="center"/>
    </xf>
    <xf numFmtId="14" fontId="11" fillId="4" borderId="4" xfId="0" applyNumberFormat="1" applyFont="1" applyFill="1" applyBorder="1" applyAlignment="1">
      <alignment horizontal="center" vertical="center"/>
    </xf>
    <xf numFmtId="49" fontId="13" fillId="0" borderId="0" xfId="0" applyNumberFormat="1" applyFont="1" applyAlignment="1">
      <alignment horizontal="left" vertical="center" wrapText="1"/>
    </xf>
    <xf numFmtId="0" fontId="7" fillId="0" borderId="0" xfId="0" applyFont="1" applyAlignment="1">
      <alignment horizontal="left" vertical="center" wrapText="1"/>
    </xf>
    <xf numFmtId="0" fontId="7" fillId="0" borderId="0" xfId="0" applyFont="1" applyAlignment="1">
      <alignment horizontal="left" vertical="center"/>
    </xf>
    <xf numFmtId="0" fontId="10" fillId="5" borderId="3" xfId="13" applyFont="1" applyFill="1" applyBorder="1" applyAlignment="1" applyProtection="1">
      <alignment horizontal="center" vertical="center" wrapText="1"/>
    </xf>
    <xf numFmtId="0" fontId="16" fillId="2" borderId="3" xfId="13" applyFont="1" applyFill="1" applyBorder="1" applyAlignment="1" applyProtection="1">
      <alignment horizontal="center" vertical="center"/>
    </xf>
    <xf numFmtId="0" fontId="13" fillId="0" borderId="0" xfId="0" applyFont="1" applyAlignment="1">
      <alignment horizontal="left" vertical="center" wrapText="1"/>
    </xf>
  </cellXfs>
  <cellStyles count="15">
    <cellStyle name="Normal" xfId="0" builtinId="0"/>
    <cellStyle name="Normal 2" xfId="7" xr:uid="{D0745C1F-B0C1-4327-B1FB-7C1172E670B6}"/>
    <cellStyle name="Normal 2 2" xfId="9" xr:uid="{E6BA8B79-745C-4CC4-AAD3-EE7CCFF4EA74}"/>
    <cellStyle name="Normal 2 2 2" xfId="13" xr:uid="{369ABC32-6162-43F3-8488-7D265A187809}"/>
    <cellStyle name="Normal 3" xfId="4" xr:uid="{DC8BDD29-1BEA-4F77-9725-5BF7CF4FD66E}"/>
    <cellStyle name="Normal 3 2" xfId="8" xr:uid="{AB68A888-D94A-4DB6-A37A-099CBDE739D6}"/>
    <cellStyle name="Normal 3 3" xfId="5" xr:uid="{50B98A8D-EDD2-4E17-BEBB-81A66F721B18}"/>
    <cellStyle name="Normal 3 4" xfId="14" xr:uid="{EBF28C21-4247-423E-8856-6A0796A17592}"/>
    <cellStyle name="Normal 4" xfId="3" xr:uid="{E23B7FBC-765C-4910-84EF-7838848B17A4}"/>
    <cellStyle name="Normal 4 2" xfId="6" xr:uid="{868F098D-149E-4438-83AF-085972E77F5B}"/>
    <cellStyle name="Normal 5" xfId="12" xr:uid="{6E4D7394-C3E7-4DB7-911F-DD5962C997D9}"/>
    <cellStyle name="Normal 6 2" xfId="2" xr:uid="{F36BC8B2-874B-4525-AF2E-4A71147D3990}"/>
    <cellStyle name="Normal 6 2 2" xfId="10" xr:uid="{44299FDC-A3CB-4144-8CD4-74AD6D7B9B92}"/>
    <cellStyle name="Normal 6 2 2 2" xfId="11" xr:uid="{884A4AD8-BCA6-48AA-B036-A2A911C733AA}"/>
    <cellStyle name="TableStyleLight1" xfId="1" xr:uid="{D80F5E04-3DC0-4D61-A248-5369A08AF12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945EBD-9697-4345-8D23-05271AAE6192}">
  <sheetPr>
    <pageSetUpPr fitToPage="1"/>
  </sheetPr>
  <dimension ref="A1:G134"/>
  <sheetViews>
    <sheetView topLeftCell="A101" zoomScale="80" zoomScaleNormal="80" zoomScaleSheetLayoutView="70" workbookViewId="0">
      <selection activeCell="J135" sqref="J135"/>
    </sheetView>
  </sheetViews>
  <sheetFormatPr defaultColWidth="9.140625" defaultRowHeight="12.75" x14ac:dyDescent="0.2"/>
  <cols>
    <col min="1" max="1" width="5.5703125" style="46" customWidth="1"/>
    <col min="2" max="2" width="11.42578125" style="46" customWidth="1"/>
    <col min="3" max="3" width="70.7109375" style="47" customWidth="1"/>
    <col min="4" max="4" width="7.5703125" style="48" customWidth="1"/>
    <col min="5" max="5" width="14.85546875" style="49" customWidth="1"/>
    <col min="6" max="6" width="13.5703125" style="50" customWidth="1"/>
    <col min="7" max="7" width="27.5703125" style="51" customWidth="1"/>
    <col min="8" max="16384" width="9.140625" style="10"/>
  </cols>
  <sheetData>
    <row r="1" spans="1:7" ht="20.100000000000001" customHeight="1" x14ac:dyDescent="0.2">
      <c r="A1" s="65" t="s">
        <v>0</v>
      </c>
      <c r="B1" s="65"/>
      <c r="C1" s="65"/>
      <c r="D1" s="65"/>
      <c r="E1" s="65"/>
      <c r="F1" s="65"/>
      <c r="G1" s="65"/>
    </row>
    <row r="2" spans="1:7" ht="20.100000000000001" customHeight="1" x14ac:dyDescent="0.2">
      <c r="A2" s="78" t="s">
        <v>1</v>
      </c>
      <c r="B2" s="79"/>
      <c r="C2" s="79"/>
      <c r="D2" s="79"/>
      <c r="E2" s="79"/>
      <c r="F2" s="79"/>
      <c r="G2" s="80"/>
    </row>
    <row r="3" spans="1:7" x14ac:dyDescent="0.2">
      <c r="A3" s="11" t="s">
        <v>2</v>
      </c>
      <c r="B3" s="11" t="s">
        <v>3</v>
      </c>
      <c r="C3" s="11" t="s">
        <v>4</v>
      </c>
      <c r="D3" s="12" t="s">
        <v>5</v>
      </c>
      <c r="E3" s="12" t="s">
        <v>6</v>
      </c>
      <c r="F3" s="13" t="s">
        <v>7</v>
      </c>
      <c r="G3" s="14" t="s">
        <v>8</v>
      </c>
    </row>
    <row r="4" spans="1:7" ht="25.5" x14ac:dyDescent="0.2">
      <c r="A4" s="15" t="s">
        <v>9</v>
      </c>
      <c r="B4" s="15" t="s">
        <v>10</v>
      </c>
      <c r="C4" s="15" t="s">
        <v>11</v>
      </c>
      <c r="D4" s="16" t="s">
        <v>12</v>
      </c>
      <c r="E4" s="16"/>
      <c r="F4" s="17" t="s">
        <v>13</v>
      </c>
      <c r="G4" s="16" t="s">
        <v>14</v>
      </c>
    </row>
    <row r="5" spans="1:7" x14ac:dyDescent="0.2">
      <c r="A5" s="18"/>
      <c r="B5" s="19">
        <v>1</v>
      </c>
      <c r="C5" s="20" t="s">
        <v>15</v>
      </c>
      <c r="D5" s="21"/>
      <c r="E5" s="20"/>
      <c r="F5" s="22"/>
      <c r="G5" s="23" t="s">
        <v>16</v>
      </c>
    </row>
    <row r="6" spans="1:7" ht="25.5" x14ac:dyDescent="0.2">
      <c r="A6" s="24">
        <v>1</v>
      </c>
      <c r="B6" s="25" t="s">
        <v>17</v>
      </c>
      <c r="C6" s="26" t="s">
        <v>18</v>
      </c>
      <c r="D6" s="25" t="s">
        <v>12</v>
      </c>
      <c r="E6" s="24">
        <v>84</v>
      </c>
      <c r="F6" s="27">
        <v>2.96</v>
      </c>
      <c r="G6" s="28">
        <f>ROUND((E6*F6),2)</f>
        <v>248.64</v>
      </c>
    </row>
    <row r="7" spans="1:7" ht="25.5" x14ac:dyDescent="0.2">
      <c r="A7" s="24">
        <v>2</v>
      </c>
      <c r="B7" s="25" t="s">
        <v>19</v>
      </c>
      <c r="C7" s="26" t="s">
        <v>20</v>
      </c>
      <c r="D7" s="25" t="s">
        <v>12</v>
      </c>
      <c r="E7" s="24">
        <v>0.99999999999999956</v>
      </c>
      <c r="F7" s="27">
        <v>2.96</v>
      </c>
      <c r="G7" s="28">
        <f t="shared" ref="G7:G16" si="0">ROUND((E7*F7),2)</f>
        <v>2.96</v>
      </c>
    </row>
    <row r="8" spans="1:7" ht="25.5" x14ac:dyDescent="0.2">
      <c r="A8" s="29">
        <v>3</v>
      </c>
      <c r="B8" s="30" t="s">
        <v>21</v>
      </c>
      <c r="C8" s="31" t="s">
        <v>22</v>
      </c>
      <c r="D8" s="66" t="s">
        <v>23</v>
      </c>
      <c r="E8" s="67"/>
      <c r="F8" s="67"/>
      <c r="G8" s="68"/>
    </row>
    <row r="9" spans="1:7" ht="25.5" x14ac:dyDescent="0.2">
      <c r="A9" s="24">
        <v>4</v>
      </c>
      <c r="B9" s="25" t="s">
        <v>24</v>
      </c>
      <c r="C9" s="26" t="s">
        <v>25</v>
      </c>
      <c r="D9" s="25" t="s">
        <v>12</v>
      </c>
      <c r="E9" s="24">
        <v>3.9999999999999996</v>
      </c>
      <c r="F9" s="27">
        <v>2.96</v>
      </c>
      <c r="G9" s="28">
        <f t="shared" si="0"/>
        <v>11.84</v>
      </c>
    </row>
    <row r="10" spans="1:7" ht="38.25" x14ac:dyDescent="0.2">
      <c r="A10" s="24">
        <v>5</v>
      </c>
      <c r="B10" s="25" t="s">
        <v>26</v>
      </c>
      <c r="C10" s="26" t="s">
        <v>27</v>
      </c>
      <c r="D10" s="25" t="s">
        <v>12</v>
      </c>
      <c r="E10" s="24">
        <v>90</v>
      </c>
      <c r="F10" s="27">
        <v>7.04</v>
      </c>
      <c r="G10" s="28">
        <f t="shared" si="0"/>
        <v>633.6</v>
      </c>
    </row>
    <row r="11" spans="1:7" ht="39" customHeight="1" x14ac:dyDescent="0.2">
      <c r="A11" s="29">
        <v>6</v>
      </c>
      <c r="B11" s="30" t="s">
        <v>28</v>
      </c>
      <c r="C11" s="31" t="s">
        <v>29</v>
      </c>
      <c r="D11" s="66" t="s">
        <v>23</v>
      </c>
      <c r="E11" s="67"/>
      <c r="F11" s="67"/>
      <c r="G11" s="68"/>
    </row>
    <row r="12" spans="1:7" ht="43.5" customHeight="1" x14ac:dyDescent="0.2">
      <c r="A12" s="24">
        <v>7</v>
      </c>
      <c r="B12" s="25" t="s">
        <v>30</v>
      </c>
      <c r="C12" s="26" t="s">
        <v>31</v>
      </c>
      <c r="D12" s="25" t="s">
        <v>12</v>
      </c>
      <c r="E12" s="24">
        <v>4</v>
      </c>
      <c r="F12" s="27">
        <v>7.04</v>
      </c>
      <c r="G12" s="28">
        <f t="shared" si="0"/>
        <v>28.16</v>
      </c>
    </row>
    <row r="13" spans="1:7" ht="39" customHeight="1" x14ac:dyDescent="0.2">
      <c r="A13" s="29">
        <v>8</v>
      </c>
      <c r="B13" s="30" t="s">
        <v>32</v>
      </c>
      <c r="C13" s="31" t="s">
        <v>33</v>
      </c>
      <c r="D13" s="66" t="s">
        <v>23</v>
      </c>
      <c r="E13" s="67"/>
      <c r="F13" s="67"/>
      <c r="G13" s="68"/>
    </row>
    <row r="14" spans="1:7" ht="36" customHeight="1" x14ac:dyDescent="0.2">
      <c r="A14" s="24">
        <v>9</v>
      </c>
      <c r="B14" s="25" t="s">
        <v>34</v>
      </c>
      <c r="C14" s="26" t="s">
        <v>35</v>
      </c>
      <c r="D14" s="25" t="s">
        <v>36</v>
      </c>
      <c r="E14" s="24">
        <v>38</v>
      </c>
      <c r="F14" s="27">
        <v>6.51</v>
      </c>
      <c r="G14" s="28">
        <f t="shared" si="0"/>
        <v>247.38</v>
      </c>
    </row>
    <row r="15" spans="1:7" ht="25.5" x14ac:dyDescent="0.2">
      <c r="A15" s="24">
        <v>10</v>
      </c>
      <c r="B15" s="25" t="s">
        <v>37</v>
      </c>
      <c r="C15" s="26" t="s">
        <v>38</v>
      </c>
      <c r="D15" s="25" t="s">
        <v>36</v>
      </c>
      <c r="E15" s="24">
        <v>38</v>
      </c>
      <c r="F15" s="27">
        <v>1.99</v>
      </c>
      <c r="G15" s="28">
        <f t="shared" si="0"/>
        <v>75.62</v>
      </c>
    </row>
    <row r="16" spans="1:7" ht="72.75" customHeight="1" x14ac:dyDescent="0.2">
      <c r="A16" s="24">
        <v>11</v>
      </c>
      <c r="B16" s="32"/>
      <c r="C16" s="33" t="s">
        <v>39</v>
      </c>
      <c r="D16" s="24" t="s">
        <v>40</v>
      </c>
      <c r="E16" s="25">
        <v>1</v>
      </c>
      <c r="F16" s="27">
        <v>0</v>
      </c>
      <c r="G16" s="28">
        <f t="shared" si="0"/>
        <v>0</v>
      </c>
    </row>
    <row r="17" spans="1:7" ht="25.5" x14ac:dyDescent="0.2">
      <c r="A17" s="29">
        <v>12</v>
      </c>
      <c r="B17" s="30" t="s">
        <v>41</v>
      </c>
      <c r="C17" s="31" t="s">
        <v>42</v>
      </c>
      <c r="D17" s="69" t="s">
        <v>23</v>
      </c>
      <c r="E17" s="70"/>
      <c r="F17" s="70"/>
      <c r="G17" s="71"/>
    </row>
    <row r="18" spans="1:7" ht="25.5" x14ac:dyDescent="0.2">
      <c r="A18" s="29">
        <v>13</v>
      </c>
      <c r="B18" s="30" t="s">
        <v>43</v>
      </c>
      <c r="C18" s="31" t="s">
        <v>44</v>
      </c>
      <c r="D18" s="72"/>
      <c r="E18" s="73"/>
      <c r="F18" s="73"/>
      <c r="G18" s="74"/>
    </row>
    <row r="19" spans="1:7" ht="25.5" x14ac:dyDescent="0.2">
      <c r="A19" s="29">
        <v>14</v>
      </c>
      <c r="B19" s="30" t="s">
        <v>45</v>
      </c>
      <c r="C19" s="31" t="s">
        <v>46</v>
      </c>
      <c r="D19" s="72"/>
      <c r="E19" s="73"/>
      <c r="F19" s="73"/>
      <c r="G19" s="74"/>
    </row>
    <row r="20" spans="1:7" ht="12.75" customHeight="1" x14ac:dyDescent="0.2">
      <c r="A20" s="29">
        <v>15</v>
      </c>
      <c r="B20" s="30" t="s">
        <v>47</v>
      </c>
      <c r="C20" s="31" t="s">
        <v>48</v>
      </c>
      <c r="D20" s="72"/>
      <c r="E20" s="73"/>
      <c r="F20" s="73"/>
      <c r="G20" s="74"/>
    </row>
    <row r="21" spans="1:7" x14ac:dyDescent="0.2">
      <c r="A21" s="29">
        <v>16</v>
      </c>
      <c r="B21" s="34"/>
      <c r="C21" s="31" t="s">
        <v>49</v>
      </c>
      <c r="D21" s="72"/>
      <c r="E21" s="73"/>
      <c r="F21" s="73"/>
      <c r="G21" s="74"/>
    </row>
    <row r="22" spans="1:7" ht="25.5" x14ac:dyDescent="0.2">
      <c r="A22" s="29">
        <v>17</v>
      </c>
      <c r="B22" s="30" t="s">
        <v>50</v>
      </c>
      <c r="C22" s="31" t="s">
        <v>51</v>
      </c>
      <c r="D22" s="72"/>
      <c r="E22" s="73"/>
      <c r="F22" s="73"/>
      <c r="G22" s="74"/>
    </row>
    <row r="23" spans="1:7" ht="38.25" x14ac:dyDescent="0.2">
      <c r="A23" s="29">
        <v>18</v>
      </c>
      <c r="B23" s="30" t="s">
        <v>52</v>
      </c>
      <c r="C23" s="31" t="s">
        <v>53</v>
      </c>
      <c r="D23" s="72"/>
      <c r="E23" s="73"/>
      <c r="F23" s="73"/>
      <c r="G23" s="74"/>
    </row>
    <row r="24" spans="1:7" ht="25.5" x14ac:dyDescent="0.2">
      <c r="A24" s="29">
        <v>19</v>
      </c>
      <c r="B24" s="30" t="s">
        <v>54</v>
      </c>
      <c r="C24" s="31" t="s">
        <v>55</v>
      </c>
      <c r="D24" s="72"/>
      <c r="E24" s="73"/>
      <c r="F24" s="73"/>
      <c r="G24" s="74"/>
    </row>
    <row r="25" spans="1:7" ht="25.5" x14ac:dyDescent="0.2">
      <c r="A25" s="29">
        <v>20</v>
      </c>
      <c r="B25" s="30" t="s">
        <v>52</v>
      </c>
      <c r="C25" s="31" t="s">
        <v>56</v>
      </c>
      <c r="D25" s="72"/>
      <c r="E25" s="73"/>
      <c r="F25" s="73"/>
      <c r="G25" s="74"/>
    </row>
    <row r="26" spans="1:7" x14ac:dyDescent="0.2">
      <c r="A26" s="29">
        <v>21</v>
      </c>
      <c r="B26" s="30" t="s">
        <v>57</v>
      </c>
      <c r="C26" s="31" t="s">
        <v>58</v>
      </c>
      <c r="D26" s="72"/>
      <c r="E26" s="73"/>
      <c r="F26" s="73"/>
      <c r="G26" s="74"/>
    </row>
    <row r="27" spans="1:7" x14ac:dyDescent="0.2">
      <c r="A27" s="29">
        <v>22</v>
      </c>
      <c r="B27" s="34"/>
      <c r="C27" s="31" t="s">
        <v>59</v>
      </c>
      <c r="D27" s="72"/>
      <c r="E27" s="73"/>
      <c r="F27" s="73"/>
      <c r="G27" s="74"/>
    </row>
    <row r="28" spans="1:7" x14ac:dyDescent="0.2">
      <c r="A28" s="29">
        <v>23</v>
      </c>
      <c r="B28" s="30" t="s">
        <v>60</v>
      </c>
      <c r="C28" s="31" t="s">
        <v>61</v>
      </c>
      <c r="D28" s="75"/>
      <c r="E28" s="76"/>
      <c r="F28" s="76"/>
      <c r="G28" s="77"/>
    </row>
    <row r="29" spans="1:7" x14ac:dyDescent="0.2">
      <c r="A29" s="24"/>
      <c r="B29" s="24"/>
      <c r="C29" s="35" t="s">
        <v>62</v>
      </c>
      <c r="D29" s="18"/>
      <c r="E29" s="35"/>
      <c r="F29" s="19" t="s">
        <v>63</v>
      </c>
      <c r="G29" s="36">
        <f>ROUND(SUM(G6:G28),2)</f>
        <v>1248.2</v>
      </c>
    </row>
    <row r="30" spans="1:7" x14ac:dyDescent="0.2">
      <c r="A30" s="18"/>
      <c r="B30" s="19">
        <v>2</v>
      </c>
      <c r="C30" s="35" t="s">
        <v>64</v>
      </c>
      <c r="D30" s="18"/>
      <c r="E30" s="35"/>
      <c r="F30" s="19"/>
      <c r="G30" s="23"/>
    </row>
    <row r="31" spans="1:7" x14ac:dyDescent="0.2">
      <c r="A31" s="24">
        <v>1</v>
      </c>
      <c r="B31" s="25" t="s">
        <v>65</v>
      </c>
      <c r="C31" s="26" t="s">
        <v>66</v>
      </c>
      <c r="D31" s="25" t="s">
        <v>36</v>
      </c>
      <c r="E31" s="24">
        <v>265</v>
      </c>
      <c r="F31" s="27">
        <v>11.09</v>
      </c>
      <c r="G31" s="28">
        <f t="shared" ref="G31:G61" si="1">ROUND((E31*F31),2)</f>
        <v>2938.85</v>
      </c>
    </row>
    <row r="32" spans="1:7" ht="54.75" customHeight="1" x14ac:dyDescent="0.2">
      <c r="A32" s="29">
        <v>2</v>
      </c>
      <c r="B32" s="30" t="s">
        <v>37</v>
      </c>
      <c r="C32" s="31" t="s">
        <v>67</v>
      </c>
      <c r="D32" s="69" t="s">
        <v>23</v>
      </c>
      <c r="E32" s="70"/>
      <c r="F32" s="70"/>
      <c r="G32" s="71"/>
    </row>
    <row r="33" spans="1:7" ht="51" customHeight="1" x14ac:dyDescent="0.2">
      <c r="A33" s="29">
        <v>3</v>
      </c>
      <c r="B33" s="30" t="s">
        <v>37</v>
      </c>
      <c r="C33" s="31" t="s">
        <v>68</v>
      </c>
      <c r="D33" s="72"/>
      <c r="E33" s="73"/>
      <c r="F33" s="73"/>
      <c r="G33" s="74"/>
    </row>
    <row r="34" spans="1:7" ht="53.25" customHeight="1" x14ac:dyDescent="0.2">
      <c r="A34" s="29">
        <v>4</v>
      </c>
      <c r="B34" s="30" t="s">
        <v>37</v>
      </c>
      <c r="C34" s="31" t="s">
        <v>69</v>
      </c>
      <c r="D34" s="72"/>
      <c r="E34" s="73"/>
      <c r="F34" s="73"/>
      <c r="G34" s="74"/>
    </row>
    <row r="35" spans="1:7" ht="25.5" x14ac:dyDescent="0.2">
      <c r="A35" s="29">
        <v>5</v>
      </c>
      <c r="B35" s="30" t="s">
        <v>70</v>
      </c>
      <c r="C35" s="31" t="s">
        <v>71</v>
      </c>
      <c r="D35" s="72"/>
      <c r="E35" s="73"/>
      <c r="F35" s="73"/>
      <c r="G35" s="74"/>
    </row>
    <row r="36" spans="1:7" ht="25.5" x14ac:dyDescent="0.2">
      <c r="A36" s="29">
        <v>6</v>
      </c>
      <c r="B36" s="30" t="s">
        <v>72</v>
      </c>
      <c r="C36" s="31" t="s">
        <v>73</v>
      </c>
      <c r="D36" s="75"/>
      <c r="E36" s="76"/>
      <c r="F36" s="76"/>
      <c r="G36" s="77"/>
    </row>
    <row r="37" spans="1:7" ht="25.5" x14ac:dyDescent="0.2">
      <c r="A37" s="24">
        <v>7</v>
      </c>
      <c r="B37" s="25" t="s">
        <v>74</v>
      </c>
      <c r="C37" s="26" t="s">
        <v>75</v>
      </c>
      <c r="D37" s="25" t="s">
        <v>36</v>
      </c>
      <c r="E37" s="24">
        <v>500</v>
      </c>
      <c r="F37" s="27">
        <v>9.65</v>
      </c>
      <c r="G37" s="28">
        <f t="shared" si="1"/>
        <v>4825</v>
      </c>
    </row>
    <row r="38" spans="1:7" ht="25.5" x14ac:dyDescent="0.2">
      <c r="A38" s="29">
        <v>8</v>
      </c>
      <c r="B38" s="30" t="s">
        <v>74</v>
      </c>
      <c r="C38" s="31" t="s">
        <v>76</v>
      </c>
      <c r="D38" s="66" t="s">
        <v>23</v>
      </c>
      <c r="E38" s="67"/>
      <c r="F38" s="67"/>
      <c r="G38" s="68"/>
    </row>
    <row r="39" spans="1:7" ht="25.5" x14ac:dyDescent="0.2">
      <c r="A39" s="24">
        <v>9</v>
      </c>
      <c r="B39" s="25" t="s">
        <v>74</v>
      </c>
      <c r="C39" s="26" t="s">
        <v>77</v>
      </c>
      <c r="D39" s="25" t="s">
        <v>36</v>
      </c>
      <c r="E39" s="24">
        <v>312</v>
      </c>
      <c r="F39" s="27">
        <v>9.65</v>
      </c>
      <c r="G39" s="28">
        <f t="shared" si="1"/>
        <v>3010.8</v>
      </c>
    </row>
    <row r="40" spans="1:7" ht="25.5" x14ac:dyDescent="0.2">
      <c r="A40" s="24">
        <v>10</v>
      </c>
      <c r="B40" s="25" t="s">
        <v>74</v>
      </c>
      <c r="C40" s="26" t="s">
        <v>78</v>
      </c>
      <c r="D40" s="25" t="s">
        <v>36</v>
      </c>
      <c r="E40" s="24">
        <v>307</v>
      </c>
      <c r="F40" s="27">
        <v>4.57</v>
      </c>
      <c r="G40" s="28">
        <f t="shared" si="1"/>
        <v>1402.99</v>
      </c>
    </row>
    <row r="41" spans="1:7" ht="25.5" x14ac:dyDescent="0.2">
      <c r="A41" s="29">
        <v>11</v>
      </c>
      <c r="B41" s="30" t="s">
        <v>79</v>
      </c>
      <c r="C41" s="31" t="s">
        <v>80</v>
      </c>
      <c r="D41" s="69" t="s">
        <v>23</v>
      </c>
      <c r="E41" s="70"/>
      <c r="F41" s="70"/>
      <c r="G41" s="71"/>
    </row>
    <row r="42" spans="1:7" ht="25.5" x14ac:dyDescent="0.2">
      <c r="A42" s="29">
        <v>12</v>
      </c>
      <c r="B42" s="30" t="s">
        <v>79</v>
      </c>
      <c r="C42" s="31" t="s">
        <v>81</v>
      </c>
      <c r="D42" s="72"/>
      <c r="E42" s="73"/>
      <c r="F42" s="73"/>
      <c r="G42" s="74"/>
    </row>
    <row r="43" spans="1:7" ht="25.5" x14ac:dyDescent="0.2">
      <c r="A43" s="29">
        <v>13</v>
      </c>
      <c r="B43" s="30" t="s">
        <v>79</v>
      </c>
      <c r="C43" s="31" t="s">
        <v>81</v>
      </c>
      <c r="D43" s="72"/>
      <c r="E43" s="73"/>
      <c r="F43" s="73"/>
      <c r="G43" s="74"/>
    </row>
    <row r="44" spans="1:7" ht="25.5" x14ac:dyDescent="0.2">
      <c r="A44" s="29">
        <v>14</v>
      </c>
      <c r="B44" s="30" t="s">
        <v>79</v>
      </c>
      <c r="C44" s="31" t="s">
        <v>81</v>
      </c>
      <c r="D44" s="72"/>
      <c r="E44" s="73"/>
      <c r="F44" s="73"/>
      <c r="G44" s="74"/>
    </row>
    <row r="45" spans="1:7" ht="25.5" x14ac:dyDescent="0.2">
      <c r="A45" s="29">
        <v>15</v>
      </c>
      <c r="B45" s="30" t="s">
        <v>79</v>
      </c>
      <c r="C45" s="31" t="s">
        <v>80</v>
      </c>
      <c r="D45" s="75"/>
      <c r="E45" s="76"/>
      <c r="F45" s="76"/>
      <c r="G45" s="77"/>
    </row>
    <row r="46" spans="1:7" ht="25.5" x14ac:dyDescent="0.2">
      <c r="A46" s="24">
        <v>16</v>
      </c>
      <c r="B46" s="25" t="s">
        <v>79</v>
      </c>
      <c r="C46" s="26" t="s">
        <v>82</v>
      </c>
      <c r="D46" s="25" t="s">
        <v>36</v>
      </c>
      <c r="E46" s="24">
        <v>399.99999999999994</v>
      </c>
      <c r="F46" s="27">
        <v>4.57</v>
      </c>
      <c r="G46" s="28">
        <f t="shared" si="1"/>
        <v>1828</v>
      </c>
    </row>
    <row r="47" spans="1:7" x14ac:dyDescent="0.2">
      <c r="A47" s="24">
        <v>17</v>
      </c>
      <c r="B47" s="25" t="s">
        <v>83</v>
      </c>
      <c r="C47" s="26" t="s">
        <v>84</v>
      </c>
      <c r="D47" s="25" t="s">
        <v>36</v>
      </c>
      <c r="E47" s="24">
        <v>2.9999999999998916</v>
      </c>
      <c r="F47" s="27">
        <v>74.69</v>
      </c>
      <c r="G47" s="28">
        <f t="shared" si="1"/>
        <v>224.07</v>
      </c>
    </row>
    <row r="48" spans="1:7" ht="25.5" x14ac:dyDescent="0.2">
      <c r="A48" s="24">
        <v>18</v>
      </c>
      <c r="B48" s="25" t="s">
        <v>85</v>
      </c>
      <c r="C48" s="26" t="s">
        <v>86</v>
      </c>
      <c r="D48" s="25" t="s">
        <v>36</v>
      </c>
      <c r="E48" s="24">
        <v>600.00000000000136</v>
      </c>
      <c r="F48" s="27">
        <v>2.15</v>
      </c>
      <c r="G48" s="28">
        <f t="shared" si="1"/>
        <v>1290</v>
      </c>
    </row>
    <row r="49" spans="1:7" x14ac:dyDescent="0.2">
      <c r="A49" s="24">
        <v>19</v>
      </c>
      <c r="B49" s="25" t="s">
        <v>87</v>
      </c>
      <c r="C49" s="26" t="s">
        <v>88</v>
      </c>
      <c r="D49" s="25" t="s">
        <v>36</v>
      </c>
      <c r="E49" s="24">
        <v>599.99999999999864</v>
      </c>
      <c r="F49" s="27">
        <v>1.85</v>
      </c>
      <c r="G49" s="28">
        <f t="shared" si="1"/>
        <v>1110</v>
      </c>
    </row>
    <row r="50" spans="1:7" x14ac:dyDescent="0.2">
      <c r="A50" s="24">
        <v>20</v>
      </c>
      <c r="B50" s="25" t="s">
        <v>89</v>
      </c>
      <c r="C50" s="26" t="s">
        <v>90</v>
      </c>
      <c r="D50" s="25" t="s">
        <v>91</v>
      </c>
      <c r="E50" s="24">
        <v>6000</v>
      </c>
      <c r="F50" s="27">
        <v>0.39</v>
      </c>
      <c r="G50" s="28">
        <f t="shared" si="1"/>
        <v>2340</v>
      </c>
    </row>
    <row r="51" spans="1:7" x14ac:dyDescent="0.2">
      <c r="A51" s="24">
        <v>21</v>
      </c>
      <c r="B51" s="25" t="s">
        <v>92</v>
      </c>
      <c r="C51" s="26" t="s">
        <v>93</v>
      </c>
      <c r="D51" s="25" t="s">
        <v>91</v>
      </c>
      <c r="E51" s="24">
        <v>1249.999999999993</v>
      </c>
      <c r="F51" s="27">
        <v>0.72</v>
      </c>
      <c r="G51" s="28">
        <f t="shared" si="1"/>
        <v>900</v>
      </c>
    </row>
    <row r="52" spans="1:7" x14ac:dyDescent="0.2">
      <c r="A52" s="24">
        <v>22</v>
      </c>
      <c r="B52" s="25" t="s">
        <v>94</v>
      </c>
      <c r="C52" s="26" t="s">
        <v>95</v>
      </c>
      <c r="D52" s="25" t="s">
        <v>91</v>
      </c>
      <c r="E52" s="24">
        <v>2580.0000000000018</v>
      </c>
      <c r="F52" s="27">
        <v>0.35</v>
      </c>
      <c r="G52" s="28">
        <f t="shared" si="1"/>
        <v>903</v>
      </c>
    </row>
    <row r="53" spans="1:7" x14ac:dyDescent="0.2">
      <c r="A53" s="24">
        <v>23</v>
      </c>
      <c r="B53" s="25" t="s">
        <v>96</v>
      </c>
      <c r="C53" s="26" t="s">
        <v>97</v>
      </c>
      <c r="D53" s="25" t="s">
        <v>91</v>
      </c>
      <c r="E53" s="24">
        <v>2859</v>
      </c>
      <c r="F53" s="27">
        <v>0.31</v>
      </c>
      <c r="G53" s="28">
        <f t="shared" si="1"/>
        <v>886.29</v>
      </c>
    </row>
    <row r="54" spans="1:7" x14ac:dyDescent="0.2">
      <c r="A54" s="24">
        <v>24</v>
      </c>
      <c r="B54" s="25" t="s">
        <v>98</v>
      </c>
      <c r="C54" s="26" t="s">
        <v>99</v>
      </c>
      <c r="D54" s="25" t="s">
        <v>91</v>
      </c>
      <c r="E54" s="24">
        <v>4140.0000000000009</v>
      </c>
      <c r="F54" s="27">
        <v>0.21</v>
      </c>
      <c r="G54" s="28">
        <f t="shared" si="1"/>
        <v>869.4</v>
      </c>
    </row>
    <row r="55" spans="1:7" x14ac:dyDescent="0.2">
      <c r="A55" s="24">
        <v>25</v>
      </c>
      <c r="B55" s="25" t="s">
        <v>96</v>
      </c>
      <c r="C55" s="26" t="s">
        <v>100</v>
      </c>
      <c r="D55" s="25" t="s">
        <v>91</v>
      </c>
      <c r="E55" s="24">
        <v>4345.0000000000009</v>
      </c>
      <c r="F55" s="27">
        <v>0.4</v>
      </c>
      <c r="G55" s="28">
        <f t="shared" si="1"/>
        <v>1738</v>
      </c>
    </row>
    <row r="56" spans="1:7" ht="25.5" x14ac:dyDescent="0.2">
      <c r="A56" s="24">
        <v>26</v>
      </c>
      <c r="B56" s="25" t="s">
        <v>101</v>
      </c>
      <c r="C56" s="26" t="s">
        <v>102</v>
      </c>
      <c r="D56" s="25" t="s">
        <v>91</v>
      </c>
      <c r="E56" s="24">
        <v>10125.399999999996</v>
      </c>
      <c r="F56" s="27">
        <v>0.94</v>
      </c>
      <c r="G56" s="28">
        <f t="shared" si="1"/>
        <v>9517.8799999999992</v>
      </c>
    </row>
    <row r="57" spans="1:7" ht="25.5" x14ac:dyDescent="0.2">
      <c r="A57" s="24">
        <v>27</v>
      </c>
      <c r="B57" s="25" t="s">
        <v>103</v>
      </c>
      <c r="C57" s="26" t="s">
        <v>104</v>
      </c>
      <c r="D57" s="25" t="s">
        <v>91</v>
      </c>
      <c r="E57" s="24">
        <v>3807.5999999999995</v>
      </c>
      <c r="F57" s="27">
        <v>1.02</v>
      </c>
      <c r="G57" s="28">
        <f t="shared" si="1"/>
        <v>3883.75</v>
      </c>
    </row>
    <row r="58" spans="1:7" x14ac:dyDescent="0.2">
      <c r="A58" s="24">
        <v>28</v>
      </c>
      <c r="B58" s="25" t="s">
        <v>105</v>
      </c>
      <c r="C58" s="26" t="s">
        <v>106</v>
      </c>
      <c r="D58" s="25" t="s">
        <v>91</v>
      </c>
      <c r="E58" s="24">
        <v>9650</v>
      </c>
      <c r="F58" s="27">
        <v>0.05</v>
      </c>
      <c r="G58" s="28">
        <f t="shared" si="1"/>
        <v>482.5</v>
      </c>
    </row>
    <row r="59" spans="1:7" x14ac:dyDescent="0.2">
      <c r="A59" s="24">
        <v>29</v>
      </c>
      <c r="B59" s="25" t="s">
        <v>107</v>
      </c>
      <c r="C59" s="26" t="s">
        <v>108</v>
      </c>
      <c r="D59" s="25" t="s">
        <v>91</v>
      </c>
      <c r="E59" s="24">
        <v>125.60000000000002</v>
      </c>
      <c r="F59" s="27">
        <v>5.63</v>
      </c>
      <c r="G59" s="28">
        <f t="shared" si="1"/>
        <v>707.13</v>
      </c>
    </row>
    <row r="60" spans="1:7" x14ac:dyDescent="0.2">
      <c r="A60" s="24">
        <v>30</v>
      </c>
      <c r="B60" s="25" t="s">
        <v>107</v>
      </c>
      <c r="C60" s="26" t="s">
        <v>109</v>
      </c>
      <c r="D60" s="25" t="s">
        <v>91</v>
      </c>
      <c r="E60" s="24">
        <v>239.00000000000006</v>
      </c>
      <c r="F60" s="27">
        <v>17.2</v>
      </c>
      <c r="G60" s="28">
        <f t="shared" si="1"/>
        <v>4110.8</v>
      </c>
    </row>
    <row r="61" spans="1:7" x14ac:dyDescent="0.2">
      <c r="A61" s="24">
        <v>31</v>
      </c>
      <c r="B61" s="25" t="s">
        <v>110</v>
      </c>
      <c r="C61" s="26" t="s">
        <v>111</v>
      </c>
      <c r="D61" s="25" t="s">
        <v>36</v>
      </c>
      <c r="E61" s="24">
        <v>1830.0000000000011</v>
      </c>
      <c r="F61" s="27">
        <v>23.65</v>
      </c>
      <c r="G61" s="28">
        <f t="shared" si="1"/>
        <v>43279.5</v>
      </c>
    </row>
    <row r="62" spans="1:7" x14ac:dyDescent="0.2">
      <c r="A62" s="24"/>
      <c r="B62" s="24"/>
      <c r="C62" s="35" t="s">
        <v>62</v>
      </c>
      <c r="D62" s="18"/>
      <c r="E62" s="35"/>
      <c r="F62" s="19" t="s">
        <v>112</v>
      </c>
      <c r="G62" s="36">
        <f>ROUND(SUM(G31:G61),2)</f>
        <v>86247.96</v>
      </c>
    </row>
    <row r="63" spans="1:7" x14ac:dyDescent="0.2">
      <c r="A63" s="18"/>
      <c r="B63" s="19">
        <v>3</v>
      </c>
      <c r="C63" s="20" t="s">
        <v>113</v>
      </c>
      <c r="D63" s="21"/>
      <c r="E63" s="20"/>
      <c r="F63" s="22"/>
      <c r="G63" s="23"/>
    </row>
    <row r="64" spans="1:7" ht="25.5" x14ac:dyDescent="0.2">
      <c r="A64" s="29">
        <v>1</v>
      </c>
      <c r="B64" s="30" t="s">
        <v>114</v>
      </c>
      <c r="C64" s="31" t="s">
        <v>115</v>
      </c>
      <c r="D64" s="69" t="s">
        <v>23</v>
      </c>
      <c r="E64" s="70"/>
      <c r="F64" s="70"/>
      <c r="G64" s="71"/>
    </row>
    <row r="65" spans="1:7" ht="25.5" x14ac:dyDescent="0.2">
      <c r="A65" s="29">
        <v>2</v>
      </c>
      <c r="B65" s="30" t="s">
        <v>116</v>
      </c>
      <c r="C65" s="31" t="s">
        <v>117</v>
      </c>
      <c r="D65" s="72"/>
      <c r="E65" s="73"/>
      <c r="F65" s="73"/>
      <c r="G65" s="74"/>
    </row>
    <row r="66" spans="1:7" ht="25.5" x14ac:dyDescent="0.2">
      <c r="A66" s="29">
        <v>3</v>
      </c>
      <c r="B66" s="30" t="s">
        <v>118</v>
      </c>
      <c r="C66" s="31" t="s">
        <v>119</v>
      </c>
      <c r="D66" s="72"/>
      <c r="E66" s="73"/>
      <c r="F66" s="73"/>
      <c r="G66" s="74"/>
    </row>
    <row r="67" spans="1:7" x14ac:dyDescent="0.2">
      <c r="A67" s="29">
        <v>4</v>
      </c>
      <c r="B67" s="30" t="s">
        <v>107</v>
      </c>
      <c r="C67" s="31" t="s">
        <v>108</v>
      </c>
      <c r="D67" s="72"/>
      <c r="E67" s="73"/>
      <c r="F67" s="73"/>
      <c r="G67" s="74"/>
    </row>
    <row r="68" spans="1:7" x14ac:dyDescent="0.2">
      <c r="A68" s="29">
        <v>5</v>
      </c>
      <c r="B68" s="30" t="s">
        <v>107</v>
      </c>
      <c r="C68" s="31" t="s">
        <v>120</v>
      </c>
      <c r="D68" s="72"/>
      <c r="E68" s="73"/>
      <c r="F68" s="73"/>
      <c r="G68" s="74"/>
    </row>
    <row r="69" spans="1:7" ht="25.5" x14ac:dyDescent="0.2">
      <c r="A69" s="29">
        <v>6</v>
      </c>
      <c r="B69" s="30" t="s">
        <v>121</v>
      </c>
      <c r="C69" s="31" t="s">
        <v>122</v>
      </c>
      <c r="D69" s="72"/>
      <c r="E69" s="73"/>
      <c r="F69" s="73"/>
      <c r="G69" s="74"/>
    </row>
    <row r="70" spans="1:7" x14ac:dyDescent="0.2">
      <c r="A70" s="29">
        <v>7</v>
      </c>
      <c r="B70" s="30" t="s">
        <v>123</v>
      </c>
      <c r="C70" s="31" t="s">
        <v>124</v>
      </c>
      <c r="D70" s="72"/>
      <c r="E70" s="73"/>
      <c r="F70" s="73"/>
      <c r="G70" s="74"/>
    </row>
    <row r="71" spans="1:7" x14ac:dyDescent="0.2">
      <c r="A71" s="29">
        <v>8</v>
      </c>
      <c r="B71" s="30" t="s">
        <v>87</v>
      </c>
      <c r="C71" s="31" t="s">
        <v>88</v>
      </c>
      <c r="D71" s="72"/>
      <c r="E71" s="73"/>
      <c r="F71" s="73"/>
      <c r="G71" s="74"/>
    </row>
    <row r="72" spans="1:7" ht="25.5" x14ac:dyDescent="0.2">
      <c r="A72" s="29">
        <v>9</v>
      </c>
      <c r="B72" s="30" t="s">
        <v>37</v>
      </c>
      <c r="C72" s="31" t="s">
        <v>125</v>
      </c>
      <c r="D72" s="72"/>
      <c r="E72" s="73"/>
      <c r="F72" s="73"/>
      <c r="G72" s="74"/>
    </row>
    <row r="73" spans="1:7" ht="25.5" x14ac:dyDescent="0.2">
      <c r="A73" s="29">
        <v>10</v>
      </c>
      <c r="B73" s="30" t="s">
        <v>114</v>
      </c>
      <c r="C73" s="31" t="s">
        <v>126</v>
      </c>
      <c r="D73" s="72"/>
      <c r="E73" s="73"/>
      <c r="F73" s="73"/>
      <c r="G73" s="74"/>
    </row>
    <row r="74" spans="1:7" x14ac:dyDescent="0.2">
      <c r="A74" s="29">
        <v>11</v>
      </c>
      <c r="B74" s="30" t="s">
        <v>127</v>
      </c>
      <c r="C74" s="31" t="s">
        <v>128</v>
      </c>
      <c r="D74" s="75"/>
      <c r="E74" s="76"/>
      <c r="F74" s="76"/>
      <c r="G74" s="77"/>
    </row>
    <row r="75" spans="1:7" ht="25.5" x14ac:dyDescent="0.2">
      <c r="A75" s="24">
        <v>12</v>
      </c>
      <c r="B75" s="25" t="s">
        <v>129</v>
      </c>
      <c r="C75" s="26" t="s">
        <v>130</v>
      </c>
      <c r="D75" s="25" t="s">
        <v>36</v>
      </c>
      <c r="E75" s="24">
        <v>5</v>
      </c>
      <c r="F75" s="27">
        <v>44.82</v>
      </c>
      <c r="G75" s="28">
        <f t="shared" ref="G75:G79" si="2">ROUND((E75*F75),2)</f>
        <v>224.1</v>
      </c>
    </row>
    <row r="76" spans="1:7" ht="25.5" x14ac:dyDescent="0.2">
      <c r="A76" s="29">
        <v>13</v>
      </c>
      <c r="B76" s="30" t="s">
        <v>131</v>
      </c>
      <c r="C76" s="31" t="s">
        <v>132</v>
      </c>
      <c r="D76" s="69" t="s">
        <v>23</v>
      </c>
      <c r="E76" s="70"/>
      <c r="F76" s="70"/>
      <c r="G76" s="71"/>
    </row>
    <row r="77" spans="1:7" ht="25.5" x14ac:dyDescent="0.2">
      <c r="A77" s="29">
        <v>14</v>
      </c>
      <c r="B77" s="30" t="s">
        <v>133</v>
      </c>
      <c r="C77" s="31" t="s">
        <v>134</v>
      </c>
      <c r="D77" s="75"/>
      <c r="E77" s="76"/>
      <c r="F77" s="76"/>
      <c r="G77" s="77"/>
    </row>
    <row r="78" spans="1:7" x14ac:dyDescent="0.2">
      <c r="A78" s="24">
        <v>15</v>
      </c>
      <c r="B78" s="25" t="s">
        <v>135</v>
      </c>
      <c r="C78" s="26" t="s">
        <v>136</v>
      </c>
      <c r="D78" s="25" t="s">
        <v>36</v>
      </c>
      <c r="E78" s="24">
        <v>15.584000000000003</v>
      </c>
      <c r="F78" s="27">
        <v>43.05</v>
      </c>
      <c r="G78" s="28">
        <f t="shared" si="2"/>
        <v>670.89</v>
      </c>
    </row>
    <row r="79" spans="1:7" ht="25.5" x14ac:dyDescent="0.2">
      <c r="A79" s="24">
        <v>16</v>
      </c>
      <c r="B79" s="25" t="s">
        <v>103</v>
      </c>
      <c r="C79" s="26" t="s">
        <v>137</v>
      </c>
      <c r="D79" s="25" t="s">
        <v>91</v>
      </c>
      <c r="E79" s="24">
        <v>1215</v>
      </c>
      <c r="F79" s="27">
        <v>0.68</v>
      </c>
      <c r="G79" s="28">
        <f t="shared" si="2"/>
        <v>826.2</v>
      </c>
    </row>
    <row r="80" spans="1:7" x14ac:dyDescent="0.2">
      <c r="A80" s="24"/>
      <c r="B80" s="24"/>
      <c r="C80" s="35"/>
      <c r="D80" s="18"/>
      <c r="E80" s="35"/>
      <c r="F80" s="19" t="s">
        <v>138</v>
      </c>
      <c r="G80" s="36">
        <f>ROUND(SUM(G64:G79),2)</f>
        <v>1721.19</v>
      </c>
    </row>
    <row r="81" spans="1:7" x14ac:dyDescent="0.2">
      <c r="A81" s="18"/>
      <c r="B81" s="19">
        <v>4</v>
      </c>
      <c r="C81" s="20" t="s">
        <v>139</v>
      </c>
      <c r="D81" s="21"/>
      <c r="E81" s="20"/>
      <c r="F81" s="22"/>
      <c r="G81" s="23"/>
    </row>
    <row r="82" spans="1:7" x14ac:dyDescent="0.2">
      <c r="A82" s="37"/>
      <c r="B82" s="19" t="s">
        <v>140</v>
      </c>
      <c r="C82" s="38" t="s">
        <v>141</v>
      </c>
      <c r="D82" s="39"/>
      <c r="E82" s="39"/>
      <c r="F82" s="39"/>
      <c r="G82" s="23"/>
    </row>
    <row r="83" spans="1:7" x14ac:dyDescent="0.2">
      <c r="A83" s="24">
        <v>1</v>
      </c>
      <c r="B83" s="25" t="s">
        <v>107</v>
      </c>
      <c r="C83" s="26" t="s">
        <v>108</v>
      </c>
      <c r="D83" s="25" t="s">
        <v>91</v>
      </c>
      <c r="E83" s="24">
        <v>100</v>
      </c>
      <c r="F83" s="27">
        <v>5.72</v>
      </c>
      <c r="G83" s="28">
        <f t="shared" ref="G83:G97" si="3">ROUND((E83*F83),2)</f>
        <v>572</v>
      </c>
    </row>
    <row r="84" spans="1:7" x14ac:dyDescent="0.2">
      <c r="A84" s="24">
        <v>2</v>
      </c>
      <c r="B84" s="25" t="s">
        <v>107</v>
      </c>
      <c r="C84" s="26" t="s">
        <v>142</v>
      </c>
      <c r="D84" s="25" t="s">
        <v>91</v>
      </c>
      <c r="E84" s="24">
        <v>100</v>
      </c>
      <c r="F84" s="27">
        <v>10.83</v>
      </c>
      <c r="G84" s="28">
        <f t="shared" si="3"/>
        <v>1083</v>
      </c>
    </row>
    <row r="85" spans="1:7" ht="25.5" x14ac:dyDescent="0.2">
      <c r="A85" s="24">
        <v>3</v>
      </c>
      <c r="B85" s="25" t="s">
        <v>143</v>
      </c>
      <c r="C85" s="26" t="s">
        <v>144</v>
      </c>
      <c r="D85" s="25" t="s">
        <v>36</v>
      </c>
      <c r="E85" s="24">
        <v>150</v>
      </c>
      <c r="F85" s="27">
        <v>57.2</v>
      </c>
      <c r="G85" s="28">
        <f t="shared" si="3"/>
        <v>8580</v>
      </c>
    </row>
    <row r="86" spans="1:7" x14ac:dyDescent="0.2">
      <c r="A86" s="24">
        <v>4</v>
      </c>
      <c r="B86" s="25" t="s">
        <v>107</v>
      </c>
      <c r="C86" s="26" t="s">
        <v>142</v>
      </c>
      <c r="D86" s="25" t="s">
        <v>91</v>
      </c>
      <c r="E86" s="24">
        <v>200</v>
      </c>
      <c r="F86" s="27">
        <v>4.21</v>
      </c>
      <c r="G86" s="28">
        <f t="shared" si="3"/>
        <v>842</v>
      </c>
    </row>
    <row r="87" spans="1:7" x14ac:dyDescent="0.2">
      <c r="A87" s="24"/>
      <c r="B87" s="22" t="s">
        <v>145</v>
      </c>
      <c r="C87" s="20" t="s">
        <v>146</v>
      </c>
      <c r="D87" s="25"/>
      <c r="E87" s="24"/>
      <c r="F87" s="27"/>
      <c r="G87" s="40"/>
    </row>
    <row r="88" spans="1:7" ht="29.45" customHeight="1" x14ac:dyDescent="0.2">
      <c r="A88" s="24">
        <v>1</v>
      </c>
      <c r="B88" s="25" t="s">
        <v>118</v>
      </c>
      <c r="C88" s="26" t="s">
        <v>119</v>
      </c>
      <c r="D88" s="25" t="s">
        <v>36</v>
      </c>
      <c r="E88" s="24">
        <v>137</v>
      </c>
      <c r="F88" s="27">
        <v>24.87</v>
      </c>
      <c r="G88" s="28">
        <f t="shared" si="3"/>
        <v>3407.19</v>
      </c>
    </row>
    <row r="89" spans="1:7" ht="25.5" x14ac:dyDescent="0.2">
      <c r="A89" s="24">
        <v>2</v>
      </c>
      <c r="B89" s="25" t="s">
        <v>147</v>
      </c>
      <c r="C89" s="26" t="s">
        <v>148</v>
      </c>
      <c r="D89" s="25" t="s">
        <v>91</v>
      </c>
      <c r="E89" s="24">
        <v>5781.8000000000038</v>
      </c>
      <c r="F89" s="27">
        <v>2.54</v>
      </c>
      <c r="G89" s="28">
        <f t="shared" si="3"/>
        <v>14685.77</v>
      </c>
    </row>
    <row r="90" spans="1:7" ht="25.5" x14ac:dyDescent="0.2">
      <c r="A90" s="24">
        <v>3</v>
      </c>
      <c r="B90" s="25" t="s">
        <v>149</v>
      </c>
      <c r="C90" s="26" t="s">
        <v>150</v>
      </c>
      <c r="D90" s="25" t="s">
        <v>91</v>
      </c>
      <c r="E90" s="63">
        <v>36338</v>
      </c>
      <c r="F90" s="27">
        <v>6.93</v>
      </c>
      <c r="G90" s="28">
        <f t="shared" si="3"/>
        <v>251822.34</v>
      </c>
    </row>
    <row r="91" spans="1:7" ht="25.5" x14ac:dyDescent="0.2">
      <c r="A91" s="24">
        <v>4</v>
      </c>
      <c r="B91" s="25" t="s">
        <v>151</v>
      </c>
      <c r="C91" s="26" t="s">
        <v>152</v>
      </c>
      <c r="D91" s="25" t="s">
        <v>91</v>
      </c>
      <c r="E91" s="24">
        <v>1384.9999999999995</v>
      </c>
      <c r="F91" s="27">
        <v>13.95</v>
      </c>
      <c r="G91" s="28">
        <f t="shared" si="3"/>
        <v>19320.75</v>
      </c>
    </row>
    <row r="92" spans="1:7" x14ac:dyDescent="0.2">
      <c r="A92" s="24">
        <v>5</v>
      </c>
      <c r="B92" s="25" t="s">
        <v>153</v>
      </c>
      <c r="C92" s="26" t="s">
        <v>154</v>
      </c>
      <c r="D92" s="25" t="s">
        <v>155</v>
      </c>
      <c r="E92" s="24">
        <v>35</v>
      </c>
      <c r="F92" s="27">
        <v>20.81</v>
      </c>
      <c r="G92" s="28">
        <f t="shared" si="3"/>
        <v>728.35</v>
      </c>
    </row>
    <row r="93" spans="1:7" x14ac:dyDescent="0.2">
      <c r="A93" s="24">
        <v>6</v>
      </c>
      <c r="B93" s="25" t="s">
        <v>153</v>
      </c>
      <c r="C93" s="26" t="s">
        <v>156</v>
      </c>
      <c r="D93" s="25" t="s">
        <v>155</v>
      </c>
      <c r="E93" s="24">
        <v>42</v>
      </c>
      <c r="F93" s="27">
        <v>9.6</v>
      </c>
      <c r="G93" s="28">
        <f>ROUND((E93*F93),2)</f>
        <v>403.2</v>
      </c>
    </row>
    <row r="94" spans="1:7" ht="25.5" x14ac:dyDescent="0.2">
      <c r="A94" s="24">
        <v>7</v>
      </c>
      <c r="B94" s="25" t="s">
        <v>118</v>
      </c>
      <c r="C94" s="26" t="s">
        <v>119</v>
      </c>
      <c r="D94" s="25" t="s">
        <v>36</v>
      </c>
      <c r="E94" s="24">
        <v>14</v>
      </c>
      <c r="F94" s="27">
        <v>23.79</v>
      </c>
      <c r="G94" s="28">
        <f t="shared" si="3"/>
        <v>333.06</v>
      </c>
    </row>
    <row r="95" spans="1:7" ht="25.5" x14ac:dyDescent="0.2">
      <c r="A95" s="24">
        <v>8</v>
      </c>
      <c r="B95" s="25" t="s">
        <v>157</v>
      </c>
      <c r="C95" s="26" t="s">
        <v>158</v>
      </c>
      <c r="D95" s="25" t="s">
        <v>91</v>
      </c>
      <c r="E95" s="24">
        <v>62</v>
      </c>
      <c r="F95" s="27">
        <v>17.64</v>
      </c>
      <c r="G95" s="28">
        <f t="shared" si="3"/>
        <v>1093.68</v>
      </c>
    </row>
    <row r="96" spans="1:7" ht="25.5" x14ac:dyDescent="0.2">
      <c r="A96" s="24">
        <v>9</v>
      </c>
      <c r="B96" s="25" t="s">
        <v>157</v>
      </c>
      <c r="C96" s="26" t="s">
        <v>159</v>
      </c>
      <c r="D96" s="25" t="s">
        <v>91</v>
      </c>
      <c r="E96" s="24">
        <v>85</v>
      </c>
      <c r="F96" s="27">
        <v>12.47</v>
      </c>
      <c r="G96" s="28">
        <f t="shared" si="3"/>
        <v>1059.95</v>
      </c>
    </row>
    <row r="97" spans="1:7" ht="76.5" x14ac:dyDescent="0.2">
      <c r="A97" s="24">
        <v>10</v>
      </c>
      <c r="B97" s="41" t="s">
        <v>160</v>
      </c>
      <c r="C97" s="42" t="s">
        <v>161</v>
      </c>
      <c r="D97" s="43" t="s">
        <v>91</v>
      </c>
      <c r="E97" s="24">
        <v>85</v>
      </c>
      <c r="F97" s="27">
        <v>15.66</v>
      </c>
      <c r="G97" s="28">
        <f t="shared" si="3"/>
        <v>1331.1</v>
      </c>
    </row>
    <row r="98" spans="1:7" x14ac:dyDescent="0.2">
      <c r="A98" s="25"/>
      <c r="B98" s="25"/>
      <c r="C98" s="35" t="s">
        <v>62</v>
      </c>
      <c r="D98" s="18"/>
      <c r="E98" s="35"/>
      <c r="F98" s="19" t="s">
        <v>162</v>
      </c>
      <c r="G98" s="36">
        <f>ROUND(SUM(G83:G97),2)</f>
        <v>305262.39</v>
      </c>
    </row>
    <row r="99" spans="1:7" x14ac:dyDescent="0.2">
      <c r="A99" s="18"/>
      <c r="B99" s="19">
        <v>5</v>
      </c>
      <c r="C99" s="20" t="s">
        <v>163</v>
      </c>
      <c r="D99" s="21"/>
      <c r="E99" s="20"/>
      <c r="F99" s="22"/>
      <c r="G99" s="23"/>
    </row>
    <row r="100" spans="1:7" x14ac:dyDescent="0.2">
      <c r="A100" s="25">
        <v>1</v>
      </c>
      <c r="B100" s="25" t="s">
        <v>54</v>
      </c>
      <c r="C100" s="26" t="s">
        <v>164</v>
      </c>
      <c r="D100" s="25" t="s">
        <v>155</v>
      </c>
      <c r="E100" s="24">
        <v>28.800000000000068</v>
      </c>
      <c r="F100" s="27">
        <v>36.22</v>
      </c>
      <c r="G100" s="28">
        <f>ROUND((E100*F100),2)</f>
        <v>1043.1400000000001</v>
      </c>
    </row>
    <row r="101" spans="1:7" x14ac:dyDescent="0.2">
      <c r="A101" s="25">
        <v>2</v>
      </c>
      <c r="B101" s="25" t="s">
        <v>54</v>
      </c>
      <c r="C101" s="26" t="s">
        <v>165</v>
      </c>
      <c r="D101" s="25" t="s">
        <v>155</v>
      </c>
      <c r="E101" s="24">
        <v>10.6</v>
      </c>
      <c r="F101" s="27">
        <v>26.36</v>
      </c>
      <c r="G101" s="28">
        <f t="shared" ref="G101:G108" si="4">ROUND((E101*F101),2)</f>
        <v>279.42</v>
      </c>
    </row>
    <row r="102" spans="1:7" ht="25.5" x14ac:dyDescent="0.2">
      <c r="A102" s="30">
        <v>3</v>
      </c>
      <c r="B102" s="30" t="s">
        <v>166</v>
      </c>
      <c r="C102" s="31" t="s">
        <v>167</v>
      </c>
      <c r="D102" s="66" t="s">
        <v>23</v>
      </c>
      <c r="E102" s="67"/>
      <c r="F102" s="67"/>
      <c r="G102" s="68"/>
    </row>
    <row r="103" spans="1:7" ht="25.5" x14ac:dyDescent="0.2">
      <c r="A103" s="25">
        <v>4</v>
      </c>
      <c r="B103" s="25" t="s">
        <v>166</v>
      </c>
      <c r="C103" s="26" t="s">
        <v>168</v>
      </c>
      <c r="D103" s="25" t="s">
        <v>12</v>
      </c>
      <c r="E103" s="24">
        <v>2</v>
      </c>
      <c r="F103" s="27">
        <v>153.52000000000001</v>
      </c>
      <c r="G103" s="28">
        <f t="shared" si="4"/>
        <v>307.04000000000002</v>
      </c>
    </row>
    <row r="104" spans="1:7" ht="25.5" x14ac:dyDescent="0.2">
      <c r="A104" s="25">
        <v>5</v>
      </c>
      <c r="B104" s="25" t="s">
        <v>118</v>
      </c>
      <c r="C104" s="26" t="s">
        <v>119</v>
      </c>
      <c r="D104" s="25" t="s">
        <v>36</v>
      </c>
      <c r="E104" s="24">
        <v>75.100000000000136</v>
      </c>
      <c r="F104" s="27">
        <v>23.79</v>
      </c>
      <c r="G104" s="28">
        <f t="shared" si="4"/>
        <v>1786.63</v>
      </c>
    </row>
    <row r="105" spans="1:7" ht="25.5" x14ac:dyDescent="0.2">
      <c r="A105" s="25">
        <v>6</v>
      </c>
      <c r="B105" s="25" t="s">
        <v>147</v>
      </c>
      <c r="C105" s="26" t="s">
        <v>148</v>
      </c>
      <c r="D105" s="25" t="s">
        <v>91</v>
      </c>
      <c r="E105" s="24">
        <v>155.99999999999952</v>
      </c>
      <c r="F105" s="27">
        <v>11.24</v>
      </c>
      <c r="G105" s="28">
        <f t="shared" si="4"/>
        <v>1753.44</v>
      </c>
    </row>
    <row r="106" spans="1:7" ht="25.5" x14ac:dyDescent="0.2">
      <c r="A106" s="25">
        <v>7</v>
      </c>
      <c r="B106" s="25" t="s">
        <v>149</v>
      </c>
      <c r="C106" s="26" t="s">
        <v>150</v>
      </c>
      <c r="D106" s="25" t="s">
        <v>91</v>
      </c>
      <c r="E106" s="24">
        <v>2790.4</v>
      </c>
      <c r="F106" s="27">
        <v>8.77</v>
      </c>
      <c r="G106" s="28">
        <f t="shared" si="4"/>
        <v>24471.81</v>
      </c>
    </row>
    <row r="107" spans="1:7" ht="26.25" customHeight="1" x14ac:dyDescent="0.2">
      <c r="A107" s="25">
        <v>8</v>
      </c>
      <c r="B107" s="25" t="s">
        <v>169</v>
      </c>
      <c r="C107" s="26" t="s">
        <v>170</v>
      </c>
      <c r="D107" s="25" t="s">
        <v>91</v>
      </c>
      <c r="E107" s="24">
        <v>233.9000000000002</v>
      </c>
      <c r="F107" s="27">
        <v>10.15</v>
      </c>
      <c r="G107" s="28">
        <f t="shared" si="4"/>
        <v>2374.09</v>
      </c>
    </row>
    <row r="108" spans="1:7" ht="25.5" x14ac:dyDescent="0.2">
      <c r="A108" s="25">
        <v>9</v>
      </c>
      <c r="B108" s="25" t="s">
        <v>151</v>
      </c>
      <c r="C108" s="26" t="s">
        <v>171</v>
      </c>
      <c r="D108" s="25" t="s">
        <v>91</v>
      </c>
      <c r="E108" s="24">
        <v>40.300000000000047</v>
      </c>
      <c r="F108" s="27">
        <v>20.29</v>
      </c>
      <c r="G108" s="28">
        <f t="shared" si="4"/>
        <v>817.69</v>
      </c>
    </row>
    <row r="109" spans="1:7" x14ac:dyDescent="0.2">
      <c r="A109" s="25"/>
      <c r="B109" s="25"/>
      <c r="C109" s="35" t="s">
        <v>172</v>
      </c>
      <c r="D109" s="18"/>
      <c r="E109" s="35"/>
      <c r="F109" s="19" t="s">
        <v>173</v>
      </c>
      <c r="G109" s="36">
        <f>ROUND(SUM(G100:G108),2)</f>
        <v>32833.26</v>
      </c>
    </row>
    <row r="110" spans="1:7" x14ac:dyDescent="0.2">
      <c r="A110" s="18"/>
      <c r="B110" s="19">
        <v>6</v>
      </c>
      <c r="C110" s="20" t="s">
        <v>174</v>
      </c>
      <c r="D110" s="21"/>
      <c r="E110" s="20"/>
      <c r="F110" s="22"/>
      <c r="G110" s="23"/>
    </row>
    <row r="111" spans="1:7" ht="25.5" x14ac:dyDescent="0.2">
      <c r="A111" s="25">
        <v>1</v>
      </c>
      <c r="B111" s="25" t="s">
        <v>175</v>
      </c>
      <c r="C111" s="26" t="s">
        <v>176</v>
      </c>
      <c r="D111" s="25" t="s">
        <v>12</v>
      </c>
      <c r="E111" s="24">
        <v>5</v>
      </c>
      <c r="F111" s="27">
        <v>96.63</v>
      </c>
      <c r="G111" s="28">
        <f t="shared" ref="G111:G121" si="5">ROUND((E111*F111),2)</f>
        <v>483.15</v>
      </c>
    </row>
    <row r="112" spans="1:7" ht="25.5" x14ac:dyDescent="0.2">
      <c r="A112" s="25">
        <v>2</v>
      </c>
      <c r="B112" s="25" t="s">
        <v>41</v>
      </c>
      <c r="C112" s="26" t="s">
        <v>177</v>
      </c>
      <c r="D112" s="25" t="s">
        <v>12</v>
      </c>
      <c r="E112" s="24">
        <v>51</v>
      </c>
      <c r="F112" s="27">
        <v>112.14</v>
      </c>
      <c r="G112" s="28">
        <f t="shared" si="5"/>
        <v>5719.14</v>
      </c>
    </row>
    <row r="113" spans="1:7" x14ac:dyDescent="0.2">
      <c r="A113" s="25">
        <v>3</v>
      </c>
      <c r="B113" s="25" t="s">
        <v>43</v>
      </c>
      <c r="C113" s="26" t="s">
        <v>178</v>
      </c>
      <c r="D113" s="25" t="s">
        <v>12</v>
      </c>
      <c r="E113" s="24">
        <v>88</v>
      </c>
      <c r="F113" s="27">
        <v>91.86</v>
      </c>
      <c r="G113" s="28">
        <f t="shared" si="5"/>
        <v>8083.68</v>
      </c>
    </row>
    <row r="114" spans="1:7" ht="25.5" x14ac:dyDescent="0.2">
      <c r="A114" s="25">
        <v>4</v>
      </c>
      <c r="B114" s="25" t="s">
        <v>179</v>
      </c>
      <c r="C114" s="26" t="s">
        <v>180</v>
      </c>
      <c r="D114" s="25" t="s">
        <v>12</v>
      </c>
      <c r="E114" s="24">
        <v>8</v>
      </c>
      <c r="F114" s="27">
        <v>214.74</v>
      </c>
      <c r="G114" s="28">
        <f t="shared" si="5"/>
        <v>1717.92</v>
      </c>
    </row>
    <row r="115" spans="1:7" x14ac:dyDescent="0.2">
      <c r="A115" s="25">
        <v>5</v>
      </c>
      <c r="B115" s="25" t="s">
        <v>181</v>
      </c>
      <c r="C115" s="26" t="s">
        <v>182</v>
      </c>
      <c r="D115" s="25" t="s">
        <v>12</v>
      </c>
      <c r="E115" s="24">
        <v>9</v>
      </c>
      <c r="F115" s="27">
        <v>334.04</v>
      </c>
      <c r="G115" s="28">
        <f t="shared" si="5"/>
        <v>3006.36</v>
      </c>
    </row>
    <row r="116" spans="1:7" ht="25.5" x14ac:dyDescent="0.2">
      <c r="A116" s="25">
        <v>6</v>
      </c>
      <c r="B116" s="25" t="s">
        <v>183</v>
      </c>
      <c r="C116" s="26" t="s">
        <v>184</v>
      </c>
      <c r="D116" s="62" t="s">
        <v>155</v>
      </c>
      <c r="E116" s="63">
        <v>2972</v>
      </c>
      <c r="F116" s="27">
        <v>1.1499999999999999</v>
      </c>
      <c r="G116" s="28">
        <f t="shared" si="5"/>
        <v>3417.8</v>
      </c>
    </row>
    <row r="117" spans="1:7" x14ac:dyDescent="0.2">
      <c r="A117" s="25">
        <v>7</v>
      </c>
      <c r="B117" s="25" t="s">
        <v>185</v>
      </c>
      <c r="C117" s="26" t="s">
        <v>186</v>
      </c>
      <c r="D117" s="25" t="s">
        <v>91</v>
      </c>
      <c r="E117" s="24">
        <v>218.9</v>
      </c>
      <c r="F117" s="27">
        <v>19.09</v>
      </c>
      <c r="G117" s="28">
        <f t="shared" si="5"/>
        <v>4178.8</v>
      </c>
    </row>
    <row r="118" spans="1:7" x14ac:dyDescent="0.2">
      <c r="A118" s="25">
        <v>8</v>
      </c>
      <c r="B118" s="25" t="s">
        <v>187</v>
      </c>
      <c r="C118" s="26" t="s">
        <v>188</v>
      </c>
      <c r="D118" s="25" t="s">
        <v>12</v>
      </c>
      <c r="E118" s="24">
        <v>265</v>
      </c>
      <c r="F118" s="27">
        <v>19.09</v>
      </c>
      <c r="G118" s="28">
        <f t="shared" si="5"/>
        <v>5058.8500000000004</v>
      </c>
    </row>
    <row r="119" spans="1:7" ht="41.25" customHeight="1" x14ac:dyDescent="0.2">
      <c r="A119" s="25">
        <v>9</v>
      </c>
      <c r="B119" s="25" t="s">
        <v>189</v>
      </c>
      <c r="C119" s="64" t="s">
        <v>190</v>
      </c>
      <c r="D119" s="25" t="s">
        <v>155</v>
      </c>
      <c r="E119" s="24">
        <v>296</v>
      </c>
      <c r="F119" s="27">
        <v>44.14</v>
      </c>
      <c r="G119" s="28">
        <f t="shared" si="5"/>
        <v>13065.44</v>
      </c>
    </row>
    <row r="120" spans="1:7" ht="38.25" x14ac:dyDescent="0.2">
      <c r="A120" s="25">
        <v>10</v>
      </c>
      <c r="B120" s="25" t="s">
        <v>191</v>
      </c>
      <c r="C120" s="26" t="s">
        <v>192</v>
      </c>
      <c r="D120" s="25" t="s">
        <v>155</v>
      </c>
      <c r="E120" s="24">
        <v>12</v>
      </c>
      <c r="F120" s="27">
        <v>156.28</v>
      </c>
      <c r="G120" s="28">
        <f t="shared" si="5"/>
        <v>1875.36</v>
      </c>
    </row>
    <row r="121" spans="1:7" x14ac:dyDescent="0.2">
      <c r="A121" s="25">
        <v>11</v>
      </c>
      <c r="B121" s="25" t="s">
        <v>193</v>
      </c>
      <c r="C121" s="26" t="s">
        <v>194</v>
      </c>
      <c r="D121" s="25" t="s">
        <v>12</v>
      </c>
      <c r="E121" s="24">
        <v>1</v>
      </c>
      <c r="F121" s="27">
        <v>59.65</v>
      </c>
      <c r="G121" s="28">
        <f t="shared" si="5"/>
        <v>59.65</v>
      </c>
    </row>
    <row r="122" spans="1:7" x14ac:dyDescent="0.2">
      <c r="A122" s="25"/>
      <c r="B122" s="25"/>
      <c r="C122" s="35" t="s">
        <v>172</v>
      </c>
      <c r="D122" s="18"/>
      <c r="E122" s="35"/>
      <c r="F122" s="19" t="s">
        <v>195</v>
      </c>
      <c r="G122" s="36">
        <f>ROUND(SUM(G111:G121),2)</f>
        <v>46666.15</v>
      </c>
    </row>
    <row r="123" spans="1:7" x14ac:dyDescent="0.2">
      <c r="A123" s="18"/>
      <c r="B123" s="19">
        <v>7</v>
      </c>
      <c r="C123" s="20" t="s">
        <v>196</v>
      </c>
      <c r="D123" s="21"/>
      <c r="E123" s="20"/>
      <c r="F123" s="22"/>
      <c r="G123" s="23"/>
    </row>
    <row r="124" spans="1:7" ht="25.5" x14ac:dyDescent="0.2">
      <c r="A124" s="30">
        <v>1</v>
      </c>
      <c r="B124" s="30" t="s">
        <v>197</v>
      </c>
      <c r="C124" s="31" t="s">
        <v>198</v>
      </c>
      <c r="D124" s="69" t="s">
        <v>23</v>
      </c>
      <c r="E124" s="70"/>
      <c r="F124" s="70"/>
      <c r="G124" s="71"/>
    </row>
    <row r="125" spans="1:7" x14ac:dyDescent="0.2">
      <c r="A125" s="30">
        <v>2</v>
      </c>
      <c r="B125" s="30" t="s">
        <v>199</v>
      </c>
      <c r="C125" s="31" t="s">
        <v>200</v>
      </c>
      <c r="D125" s="72"/>
      <c r="E125" s="73"/>
      <c r="F125" s="73"/>
      <c r="G125" s="74"/>
    </row>
    <row r="126" spans="1:7" ht="25.5" x14ac:dyDescent="0.2">
      <c r="A126" s="30">
        <v>3</v>
      </c>
      <c r="B126" s="30" t="s">
        <v>201</v>
      </c>
      <c r="C126" s="31" t="s">
        <v>202</v>
      </c>
      <c r="D126" s="75"/>
      <c r="E126" s="76"/>
      <c r="F126" s="76"/>
      <c r="G126" s="77"/>
    </row>
    <row r="127" spans="1:7" x14ac:dyDescent="0.2">
      <c r="A127" s="25"/>
      <c r="B127" s="25"/>
      <c r="C127" s="35" t="s">
        <v>172</v>
      </c>
      <c r="D127" s="18"/>
      <c r="E127" s="35"/>
      <c r="F127" s="19" t="s">
        <v>203</v>
      </c>
      <c r="G127" s="36">
        <f>ROUND(SUM(G124:G126),2)</f>
        <v>0</v>
      </c>
    </row>
    <row r="128" spans="1:7" x14ac:dyDescent="0.2">
      <c r="A128" s="25"/>
      <c r="B128" s="22">
        <v>8</v>
      </c>
      <c r="C128" s="35" t="s">
        <v>204</v>
      </c>
      <c r="D128" s="18"/>
      <c r="E128" s="35"/>
      <c r="F128" s="19"/>
      <c r="G128" s="23"/>
    </row>
    <row r="129" spans="1:7" ht="51" x14ac:dyDescent="0.2">
      <c r="A129" s="25">
        <v>1</v>
      </c>
      <c r="B129" s="25"/>
      <c r="C129" s="26" t="s">
        <v>205</v>
      </c>
      <c r="D129" s="25" t="s">
        <v>40</v>
      </c>
      <c r="E129" s="25">
        <v>1</v>
      </c>
      <c r="F129" s="27">
        <v>3936.9</v>
      </c>
      <c r="G129" s="28">
        <f t="shared" ref="G129:G132" si="6">ROUND((E129*F129),2)</f>
        <v>3936.9</v>
      </c>
    </row>
    <row r="130" spans="1:7" x14ac:dyDescent="0.2">
      <c r="A130" s="30">
        <v>2</v>
      </c>
      <c r="B130" s="30"/>
      <c r="C130" s="44" t="s">
        <v>206</v>
      </c>
      <c r="D130" s="69" t="s">
        <v>23</v>
      </c>
      <c r="E130" s="70"/>
      <c r="F130" s="70"/>
      <c r="G130" s="71"/>
    </row>
    <row r="131" spans="1:7" x14ac:dyDescent="0.2">
      <c r="A131" s="30">
        <v>3</v>
      </c>
      <c r="B131" s="30"/>
      <c r="C131" s="44" t="s">
        <v>207</v>
      </c>
      <c r="D131" s="75"/>
      <c r="E131" s="76"/>
      <c r="F131" s="76"/>
      <c r="G131" s="77"/>
    </row>
    <row r="132" spans="1:7" x14ac:dyDescent="0.2">
      <c r="A132" s="25">
        <v>4</v>
      </c>
      <c r="B132" s="25"/>
      <c r="C132" s="45" t="s">
        <v>208</v>
      </c>
      <c r="D132" s="25" t="s">
        <v>40</v>
      </c>
      <c r="E132" s="25">
        <v>1</v>
      </c>
      <c r="F132" s="27">
        <v>100</v>
      </c>
      <c r="G132" s="28">
        <f t="shared" si="6"/>
        <v>100</v>
      </c>
    </row>
    <row r="133" spans="1:7" x14ac:dyDescent="0.2">
      <c r="A133" s="25"/>
      <c r="B133" s="25"/>
      <c r="C133" s="35" t="s">
        <v>62</v>
      </c>
      <c r="D133" s="18"/>
      <c r="E133" s="35"/>
      <c r="F133" s="19" t="s">
        <v>209</v>
      </c>
      <c r="G133" s="36">
        <f>ROUND(SUM(G129:G132),2)</f>
        <v>4036.9</v>
      </c>
    </row>
    <row r="134" spans="1:7" x14ac:dyDescent="0.2">
      <c r="A134" s="25"/>
      <c r="B134" s="25"/>
      <c r="C134" s="35"/>
      <c r="D134" s="18"/>
      <c r="E134" s="35"/>
      <c r="F134" s="19" t="s">
        <v>210</v>
      </c>
      <c r="G134" s="36">
        <f>ROUND(SUM(G133,G127,G122,G109,G98,G80,G62,G29),2)</f>
        <v>478016.05</v>
      </c>
    </row>
  </sheetData>
  <mergeCells count="14">
    <mergeCell ref="D64:G74"/>
    <mergeCell ref="D76:G77"/>
    <mergeCell ref="D102:G102"/>
    <mergeCell ref="D124:G126"/>
    <mergeCell ref="D130:G131"/>
    <mergeCell ref="A1:G1"/>
    <mergeCell ref="D13:G13"/>
    <mergeCell ref="D11:G11"/>
    <mergeCell ref="D8:G8"/>
    <mergeCell ref="D41:G45"/>
    <mergeCell ref="D38:G38"/>
    <mergeCell ref="D32:G36"/>
    <mergeCell ref="D17:G28"/>
    <mergeCell ref="A2:G2"/>
  </mergeCells>
  <pageMargins left="0.78740157480314965" right="0.39370078740157483" top="0.39370078740157483" bottom="0.39370078740157483" header="0" footer="0"/>
  <pageSetup paperSize="9" scale="9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57F966-93FD-4F7F-B595-7DC65A6EF0FC}">
  <sheetPr>
    <pageSetUpPr fitToPage="1"/>
  </sheetPr>
  <dimension ref="A1:G107"/>
  <sheetViews>
    <sheetView topLeftCell="A76" zoomScale="80" zoomScaleNormal="80" zoomScaleSheetLayoutView="55" workbookViewId="0">
      <selection activeCell="J100" sqref="J100"/>
    </sheetView>
  </sheetViews>
  <sheetFormatPr defaultColWidth="9.140625" defaultRowHeight="12.75" x14ac:dyDescent="0.2"/>
  <cols>
    <col min="1" max="1" width="4" style="46" customWidth="1"/>
    <col min="2" max="2" width="9.42578125" style="46" customWidth="1"/>
    <col min="3" max="3" width="70.7109375" style="47" customWidth="1"/>
    <col min="4" max="4" width="7.5703125" style="48" customWidth="1"/>
    <col min="5" max="5" width="14.85546875" style="49" customWidth="1"/>
    <col min="6" max="6" width="12.5703125" style="50" customWidth="1"/>
    <col min="7" max="7" width="29.42578125" style="51" customWidth="1"/>
    <col min="8" max="16384" width="9.140625" style="10"/>
  </cols>
  <sheetData>
    <row r="1" spans="1:7" ht="20.100000000000001" customHeight="1" x14ac:dyDescent="0.2">
      <c r="A1" s="65" t="s">
        <v>0</v>
      </c>
      <c r="B1" s="65"/>
      <c r="C1" s="65"/>
      <c r="D1" s="65"/>
      <c r="E1" s="65"/>
      <c r="F1" s="65"/>
      <c r="G1" s="65"/>
    </row>
    <row r="2" spans="1:7" ht="20.100000000000001" customHeight="1" x14ac:dyDescent="0.2">
      <c r="A2" s="78" t="s">
        <v>211</v>
      </c>
      <c r="B2" s="79"/>
      <c r="C2" s="79"/>
      <c r="D2" s="79"/>
      <c r="E2" s="79"/>
      <c r="F2" s="79"/>
      <c r="G2" s="80"/>
    </row>
    <row r="3" spans="1:7" x14ac:dyDescent="0.2">
      <c r="A3" s="11" t="s">
        <v>2</v>
      </c>
      <c r="B3" s="11" t="s">
        <v>3</v>
      </c>
      <c r="C3" s="11" t="s">
        <v>4</v>
      </c>
      <c r="D3" s="12" t="s">
        <v>5</v>
      </c>
      <c r="E3" s="12" t="s">
        <v>6</v>
      </c>
      <c r="F3" s="13" t="s">
        <v>7</v>
      </c>
      <c r="G3" s="14" t="s">
        <v>8</v>
      </c>
    </row>
    <row r="4" spans="1:7" ht="25.5" x14ac:dyDescent="0.2">
      <c r="A4" s="15" t="s">
        <v>9</v>
      </c>
      <c r="B4" s="15" t="s">
        <v>10</v>
      </c>
      <c r="C4" s="15" t="s">
        <v>11</v>
      </c>
      <c r="D4" s="16" t="s">
        <v>12</v>
      </c>
      <c r="E4" s="16"/>
      <c r="F4" s="17" t="s">
        <v>13</v>
      </c>
      <c r="G4" s="16" t="s">
        <v>14</v>
      </c>
    </row>
    <row r="5" spans="1:7" x14ac:dyDescent="0.2">
      <c r="A5" s="18"/>
      <c r="B5" s="19">
        <v>1</v>
      </c>
      <c r="C5" s="20" t="s">
        <v>15</v>
      </c>
      <c r="D5" s="21"/>
      <c r="E5" s="20"/>
      <c r="F5" s="22"/>
      <c r="G5" s="23"/>
    </row>
    <row r="6" spans="1:7" x14ac:dyDescent="0.2">
      <c r="A6" s="29">
        <v>1</v>
      </c>
      <c r="B6" s="30" t="s">
        <v>212</v>
      </c>
      <c r="C6" s="31" t="s">
        <v>213</v>
      </c>
      <c r="D6" s="69" t="s">
        <v>23</v>
      </c>
      <c r="E6" s="70"/>
      <c r="F6" s="70"/>
      <c r="G6" s="71"/>
    </row>
    <row r="7" spans="1:7" ht="25.5" x14ac:dyDescent="0.2">
      <c r="A7" s="29">
        <v>2</v>
      </c>
      <c r="B7" s="30" t="s">
        <v>214</v>
      </c>
      <c r="C7" s="31" t="s">
        <v>215</v>
      </c>
      <c r="D7" s="72"/>
      <c r="E7" s="73"/>
      <c r="F7" s="73"/>
      <c r="G7" s="74"/>
    </row>
    <row r="8" spans="1:7" ht="25.5" x14ac:dyDescent="0.2">
      <c r="A8" s="29">
        <v>3</v>
      </c>
      <c r="B8" s="30" t="s">
        <v>216</v>
      </c>
      <c r="C8" s="31" t="s">
        <v>217</v>
      </c>
      <c r="D8" s="72"/>
      <c r="E8" s="73"/>
      <c r="F8" s="73"/>
      <c r="G8" s="74"/>
    </row>
    <row r="9" spans="1:7" x14ac:dyDescent="0.2">
      <c r="A9" s="29">
        <v>4</v>
      </c>
      <c r="B9" s="30" t="s">
        <v>218</v>
      </c>
      <c r="C9" s="31" t="s">
        <v>219</v>
      </c>
      <c r="D9" s="75"/>
      <c r="E9" s="76"/>
      <c r="F9" s="76"/>
      <c r="G9" s="77"/>
    </row>
    <row r="10" spans="1:7" x14ac:dyDescent="0.2">
      <c r="A10" s="24"/>
      <c r="B10" s="24"/>
      <c r="C10" s="35" t="s">
        <v>62</v>
      </c>
      <c r="D10" s="18"/>
      <c r="E10" s="35"/>
      <c r="F10" s="19" t="s">
        <v>63</v>
      </c>
      <c r="G10" s="36">
        <f>ROUND(SUM(G6:G9),2)</f>
        <v>0</v>
      </c>
    </row>
    <row r="11" spans="1:7" x14ac:dyDescent="0.2">
      <c r="A11" s="18"/>
      <c r="B11" s="19">
        <v>2</v>
      </c>
      <c r="C11" s="20" t="s">
        <v>220</v>
      </c>
      <c r="D11" s="21"/>
      <c r="E11" s="20"/>
      <c r="F11" s="22"/>
      <c r="G11" s="23"/>
    </row>
    <row r="12" spans="1:7" x14ac:dyDescent="0.2">
      <c r="A12" s="24">
        <v>1</v>
      </c>
      <c r="B12" s="25" t="s">
        <v>221</v>
      </c>
      <c r="C12" s="26" t="s">
        <v>222</v>
      </c>
      <c r="D12" s="25" t="s">
        <v>12</v>
      </c>
      <c r="E12" s="24">
        <v>1</v>
      </c>
      <c r="F12" s="27">
        <v>289.89</v>
      </c>
      <c r="G12" s="28">
        <f t="shared" ref="G12" si="0">ROUND((E12*F12),2)</f>
        <v>289.89</v>
      </c>
    </row>
    <row r="13" spans="1:7" ht="25.5" x14ac:dyDescent="0.2">
      <c r="A13" s="29">
        <v>2</v>
      </c>
      <c r="B13" s="30" t="s">
        <v>43</v>
      </c>
      <c r="C13" s="31" t="s">
        <v>223</v>
      </c>
      <c r="D13" s="69" t="s">
        <v>23</v>
      </c>
      <c r="E13" s="70"/>
      <c r="F13" s="70"/>
      <c r="G13" s="71"/>
    </row>
    <row r="14" spans="1:7" ht="25.5" x14ac:dyDescent="0.2">
      <c r="A14" s="29">
        <v>3</v>
      </c>
      <c r="B14" s="30" t="s">
        <v>175</v>
      </c>
      <c r="C14" s="31" t="s">
        <v>224</v>
      </c>
      <c r="D14" s="72"/>
      <c r="E14" s="73"/>
      <c r="F14" s="73"/>
      <c r="G14" s="74"/>
    </row>
    <row r="15" spans="1:7" ht="25.5" x14ac:dyDescent="0.2">
      <c r="A15" s="29">
        <v>4</v>
      </c>
      <c r="B15" s="30" t="s">
        <v>225</v>
      </c>
      <c r="C15" s="31" t="s">
        <v>226</v>
      </c>
      <c r="D15" s="72"/>
      <c r="E15" s="73"/>
      <c r="F15" s="73"/>
      <c r="G15" s="74"/>
    </row>
    <row r="16" spans="1:7" ht="25.5" x14ac:dyDescent="0.2">
      <c r="A16" s="29">
        <v>5</v>
      </c>
      <c r="B16" s="30" t="s">
        <v>227</v>
      </c>
      <c r="C16" s="31" t="s">
        <v>228</v>
      </c>
      <c r="D16" s="72"/>
      <c r="E16" s="73"/>
      <c r="F16" s="73"/>
      <c r="G16" s="74"/>
    </row>
    <row r="17" spans="1:7" x14ac:dyDescent="0.2">
      <c r="A17" s="29">
        <v>6</v>
      </c>
      <c r="B17" s="30" t="s">
        <v>225</v>
      </c>
      <c r="C17" s="31" t="s">
        <v>229</v>
      </c>
      <c r="D17" s="72"/>
      <c r="E17" s="73"/>
      <c r="F17" s="73"/>
      <c r="G17" s="74"/>
    </row>
    <row r="18" spans="1:7" ht="25.5" x14ac:dyDescent="0.2">
      <c r="A18" s="29">
        <v>7</v>
      </c>
      <c r="B18" s="30" t="s">
        <v>230</v>
      </c>
      <c r="C18" s="31" t="s">
        <v>231</v>
      </c>
      <c r="D18" s="72"/>
      <c r="E18" s="73"/>
      <c r="F18" s="73"/>
      <c r="G18" s="74"/>
    </row>
    <row r="19" spans="1:7" x14ac:dyDescent="0.2">
      <c r="A19" s="29">
        <v>8</v>
      </c>
      <c r="B19" s="30" t="s">
        <v>232</v>
      </c>
      <c r="C19" s="31" t="s">
        <v>233</v>
      </c>
      <c r="D19" s="72"/>
      <c r="E19" s="73"/>
      <c r="F19" s="73"/>
      <c r="G19" s="74"/>
    </row>
    <row r="20" spans="1:7" x14ac:dyDescent="0.2">
      <c r="A20" s="29">
        <v>9</v>
      </c>
      <c r="B20" s="30" t="s">
        <v>234</v>
      </c>
      <c r="C20" s="31" t="s">
        <v>235</v>
      </c>
      <c r="D20" s="72"/>
      <c r="E20" s="73"/>
      <c r="F20" s="73"/>
      <c r="G20" s="74"/>
    </row>
    <row r="21" spans="1:7" ht="25.5" x14ac:dyDescent="0.2">
      <c r="A21" s="29">
        <v>10</v>
      </c>
      <c r="B21" s="30" t="s">
        <v>236</v>
      </c>
      <c r="C21" s="31" t="s">
        <v>237</v>
      </c>
      <c r="D21" s="72"/>
      <c r="E21" s="73"/>
      <c r="F21" s="73"/>
      <c r="G21" s="74"/>
    </row>
    <row r="22" spans="1:7" x14ac:dyDescent="0.2">
      <c r="A22" s="29">
        <v>11</v>
      </c>
      <c r="B22" s="30" t="s">
        <v>238</v>
      </c>
      <c r="C22" s="31" t="s">
        <v>239</v>
      </c>
      <c r="D22" s="72"/>
      <c r="E22" s="73"/>
      <c r="F22" s="73"/>
      <c r="G22" s="74"/>
    </row>
    <row r="23" spans="1:7" x14ac:dyDescent="0.2">
      <c r="A23" s="29">
        <v>12</v>
      </c>
      <c r="B23" s="30" t="s">
        <v>240</v>
      </c>
      <c r="C23" s="31" t="s">
        <v>241</v>
      </c>
      <c r="D23" s="72"/>
      <c r="E23" s="73"/>
      <c r="F23" s="73"/>
      <c r="G23" s="74"/>
    </row>
    <row r="24" spans="1:7" x14ac:dyDescent="0.2">
      <c r="A24" s="29">
        <v>13</v>
      </c>
      <c r="B24" s="30" t="s">
        <v>232</v>
      </c>
      <c r="C24" s="31" t="s">
        <v>242</v>
      </c>
      <c r="D24" s="72"/>
      <c r="E24" s="73"/>
      <c r="F24" s="73"/>
      <c r="G24" s="74"/>
    </row>
    <row r="25" spans="1:7" ht="25.5" x14ac:dyDescent="0.2">
      <c r="A25" s="29">
        <v>14</v>
      </c>
      <c r="B25" s="30" t="s">
        <v>243</v>
      </c>
      <c r="C25" s="31" t="s">
        <v>244</v>
      </c>
      <c r="D25" s="72"/>
      <c r="E25" s="73"/>
      <c r="F25" s="73"/>
      <c r="G25" s="74"/>
    </row>
    <row r="26" spans="1:7" ht="25.5" x14ac:dyDescent="0.2">
      <c r="A26" s="29">
        <v>15</v>
      </c>
      <c r="B26" s="30" t="s">
        <v>245</v>
      </c>
      <c r="C26" s="31" t="s">
        <v>246</v>
      </c>
      <c r="D26" s="72"/>
      <c r="E26" s="73"/>
      <c r="F26" s="73"/>
      <c r="G26" s="74"/>
    </row>
    <row r="27" spans="1:7" x14ac:dyDescent="0.2">
      <c r="A27" s="29">
        <v>16</v>
      </c>
      <c r="B27" s="30" t="s">
        <v>238</v>
      </c>
      <c r="C27" s="31" t="s">
        <v>247</v>
      </c>
      <c r="D27" s="72"/>
      <c r="E27" s="73"/>
      <c r="F27" s="73"/>
      <c r="G27" s="74"/>
    </row>
    <row r="28" spans="1:7" ht="25.5" x14ac:dyDescent="0.2">
      <c r="A28" s="29">
        <v>17</v>
      </c>
      <c r="B28" s="30" t="s">
        <v>248</v>
      </c>
      <c r="C28" s="31" t="s">
        <v>249</v>
      </c>
      <c r="D28" s="72"/>
      <c r="E28" s="73"/>
      <c r="F28" s="73"/>
      <c r="G28" s="74"/>
    </row>
    <row r="29" spans="1:7" x14ac:dyDescent="0.2">
      <c r="A29" s="29">
        <v>18</v>
      </c>
      <c r="B29" s="30" t="s">
        <v>250</v>
      </c>
      <c r="C29" s="31" t="s">
        <v>251</v>
      </c>
      <c r="D29" s="72"/>
      <c r="E29" s="73"/>
      <c r="F29" s="73"/>
      <c r="G29" s="74"/>
    </row>
    <row r="30" spans="1:7" ht="25.5" x14ac:dyDescent="0.2">
      <c r="A30" s="29">
        <v>19</v>
      </c>
      <c r="B30" s="30" t="s">
        <v>227</v>
      </c>
      <c r="C30" s="31" t="s">
        <v>228</v>
      </c>
      <c r="D30" s="72"/>
      <c r="E30" s="73"/>
      <c r="F30" s="73"/>
      <c r="G30" s="74"/>
    </row>
    <row r="31" spans="1:7" ht="25.5" x14ac:dyDescent="0.2">
      <c r="A31" s="29">
        <v>20</v>
      </c>
      <c r="B31" s="30" t="s">
        <v>252</v>
      </c>
      <c r="C31" s="31" t="s">
        <v>253</v>
      </c>
      <c r="D31" s="72"/>
      <c r="E31" s="73"/>
      <c r="F31" s="73"/>
      <c r="G31" s="74"/>
    </row>
    <row r="32" spans="1:7" ht="25.5" x14ac:dyDescent="0.2">
      <c r="A32" s="29">
        <v>21</v>
      </c>
      <c r="B32" s="30" t="s">
        <v>227</v>
      </c>
      <c r="C32" s="31" t="s">
        <v>254</v>
      </c>
      <c r="D32" s="72"/>
      <c r="E32" s="73"/>
      <c r="F32" s="73"/>
      <c r="G32" s="74"/>
    </row>
    <row r="33" spans="1:7" ht="25.5" x14ac:dyDescent="0.2">
      <c r="A33" s="29">
        <v>22</v>
      </c>
      <c r="B33" s="30" t="s">
        <v>52</v>
      </c>
      <c r="C33" s="31" t="s">
        <v>255</v>
      </c>
      <c r="D33" s="72"/>
      <c r="E33" s="73"/>
      <c r="F33" s="73"/>
      <c r="G33" s="74"/>
    </row>
    <row r="34" spans="1:7" ht="25.5" x14ac:dyDescent="0.2">
      <c r="A34" s="29">
        <v>23</v>
      </c>
      <c r="B34" s="30" t="s">
        <v>45</v>
      </c>
      <c r="C34" s="31" t="s">
        <v>256</v>
      </c>
      <c r="D34" s="75"/>
      <c r="E34" s="76"/>
      <c r="F34" s="76"/>
      <c r="G34" s="77"/>
    </row>
    <row r="35" spans="1:7" x14ac:dyDescent="0.2">
      <c r="A35" s="24"/>
      <c r="B35" s="24"/>
      <c r="C35" s="35" t="s">
        <v>62</v>
      </c>
      <c r="D35" s="18"/>
      <c r="E35" s="35"/>
      <c r="F35" s="19" t="s">
        <v>112</v>
      </c>
      <c r="G35" s="36">
        <f>ROUND(SUM(G12:G34),2)</f>
        <v>289.89</v>
      </c>
    </row>
    <row r="36" spans="1:7" x14ac:dyDescent="0.2">
      <c r="A36" s="18"/>
      <c r="B36" s="19">
        <v>3</v>
      </c>
      <c r="C36" s="20" t="s">
        <v>257</v>
      </c>
      <c r="D36" s="21"/>
      <c r="E36" s="20"/>
      <c r="F36" s="22"/>
      <c r="G36" s="23" t="s">
        <v>16</v>
      </c>
    </row>
    <row r="37" spans="1:7" ht="25.5" x14ac:dyDescent="0.2">
      <c r="A37" s="29">
        <v>1</v>
      </c>
      <c r="B37" s="30" t="s">
        <v>258</v>
      </c>
      <c r="C37" s="31" t="s">
        <v>259</v>
      </c>
      <c r="D37" s="69" t="s">
        <v>23</v>
      </c>
      <c r="E37" s="70"/>
      <c r="F37" s="70"/>
      <c r="G37" s="71"/>
    </row>
    <row r="38" spans="1:7" ht="25.5" x14ac:dyDescent="0.2">
      <c r="A38" s="29">
        <v>2</v>
      </c>
      <c r="B38" s="30" t="s">
        <v>260</v>
      </c>
      <c r="C38" s="31" t="s">
        <v>261</v>
      </c>
      <c r="D38" s="72"/>
      <c r="E38" s="73"/>
      <c r="F38" s="73"/>
      <c r="G38" s="74"/>
    </row>
    <row r="39" spans="1:7" ht="25.5" x14ac:dyDescent="0.2">
      <c r="A39" s="29">
        <v>3</v>
      </c>
      <c r="B39" s="30" t="s">
        <v>262</v>
      </c>
      <c r="C39" s="31" t="s">
        <v>263</v>
      </c>
      <c r="D39" s="72"/>
      <c r="E39" s="73"/>
      <c r="F39" s="73"/>
      <c r="G39" s="74"/>
    </row>
    <row r="40" spans="1:7" ht="25.5" x14ac:dyDescent="0.2">
      <c r="A40" s="29">
        <v>4</v>
      </c>
      <c r="B40" s="30" t="s">
        <v>264</v>
      </c>
      <c r="C40" s="31" t="s">
        <v>265</v>
      </c>
      <c r="D40" s="72"/>
      <c r="E40" s="73"/>
      <c r="F40" s="73"/>
      <c r="G40" s="74"/>
    </row>
    <row r="41" spans="1:7" ht="38.25" x14ac:dyDescent="0.2">
      <c r="A41" s="29">
        <v>5</v>
      </c>
      <c r="B41" s="30" t="s">
        <v>266</v>
      </c>
      <c r="C41" s="31" t="s">
        <v>267</v>
      </c>
      <c r="D41" s="72"/>
      <c r="E41" s="73"/>
      <c r="F41" s="73"/>
      <c r="G41" s="74"/>
    </row>
    <row r="42" spans="1:7" ht="25.5" x14ac:dyDescent="0.2">
      <c r="A42" s="29">
        <v>6</v>
      </c>
      <c r="B42" s="30" t="s">
        <v>248</v>
      </c>
      <c r="C42" s="31" t="s">
        <v>268</v>
      </c>
      <c r="D42" s="72"/>
      <c r="E42" s="73"/>
      <c r="F42" s="73"/>
      <c r="G42" s="74"/>
    </row>
    <row r="43" spans="1:7" ht="25.5" x14ac:dyDescent="0.2">
      <c r="A43" s="29">
        <v>7</v>
      </c>
      <c r="B43" s="30" t="s">
        <v>269</v>
      </c>
      <c r="C43" s="31" t="s">
        <v>270</v>
      </c>
      <c r="D43" s="72"/>
      <c r="E43" s="73"/>
      <c r="F43" s="73"/>
      <c r="G43" s="74"/>
    </row>
    <row r="44" spans="1:7" ht="25.5" x14ac:dyDescent="0.2">
      <c r="A44" s="29">
        <v>8</v>
      </c>
      <c r="B44" s="30" t="s">
        <v>271</v>
      </c>
      <c r="C44" s="31" t="s">
        <v>272</v>
      </c>
      <c r="D44" s="72"/>
      <c r="E44" s="73"/>
      <c r="F44" s="73"/>
      <c r="G44" s="74"/>
    </row>
    <row r="45" spans="1:7" x14ac:dyDescent="0.2">
      <c r="A45" s="29">
        <v>9</v>
      </c>
      <c r="B45" s="30" t="s">
        <v>110</v>
      </c>
      <c r="C45" s="31" t="s">
        <v>273</v>
      </c>
      <c r="D45" s="72"/>
      <c r="E45" s="73"/>
      <c r="F45" s="73"/>
      <c r="G45" s="74"/>
    </row>
    <row r="46" spans="1:7" ht="25.5" x14ac:dyDescent="0.2">
      <c r="A46" s="29">
        <v>10</v>
      </c>
      <c r="B46" s="30" t="s">
        <v>274</v>
      </c>
      <c r="C46" s="31" t="s">
        <v>275</v>
      </c>
      <c r="D46" s="72"/>
      <c r="E46" s="73"/>
      <c r="F46" s="73"/>
      <c r="G46" s="74"/>
    </row>
    <row r="47" spans="1:7" ht="25.5" x14ac:dyDescent="0.2">
      <c r="A47" s="29">
        <v>11</v>
      </c>
      <c r="B47" s="30" t="s">
        <v>245</v>
      </c>
      <c r="C47" s="31" t="s">
        <v>276</v>
      </c>
      <c r="D47" s="72"/>
      <c r="E47" s="73"/>
      <c r="F47" s="73"/>
      <c r="G47" s="74"/>
    </row>
    <row r="48" spans="1:7" ht="25.5" x14ac:dyDescent="0.2">
      <c r="A48" s="29">
        <v>12</v>
      </c>
      <c r="B48" s="30" t="s">
        <v>277</v>
      </c>
      <c r="C48" s="31" t="s">
        <v>278</v>
      </c>
      <c r="D48" s="72"/>
      <c r="E48" s="73"/>
      <c r="F48" s="73"/>
      <c r="G48" s="74"/>
    </row>
    <row r="49" spans="1:7" x14ac:dyDescent="0.2">
      <c r="A49" s="29">
        <v>13</v>
      </c>
      <c r="B49" s="30" t="s">
        <v>279</v>
      </c>
      <c r="C49" s="31" t="s">
        <v>280</v>
      </c>
      <c r="D49" s="72"/>
      <c r="E49" s="73"/>
      <c r="F49" s="73"/>
      <c r="G49" s="74"/>
    </row>
    <row r="50" spans="1:7" ht="25.5" x14ac:dyDescent="0.2">
      <c r="A50" s="29">
        <v>14</v>
      </c>
      <c r="B50" s="30" t="s">
        <v>281</v>
      </c>
      <c r="C50" s="31" t="s">
        <v>282</v>
      </c>
      <c r="D50" s="72"/>
      <c r="E50" s="73"/>
      <c r="F50" s="73"/>
      <c r="G50" s="74"/>
    </row>
    <row r="51" spans="1:7" ht="25.5" x14ac:dyDescent="0.2">
      <c r="A51" s="29">
        <v>15</v>
      </c>
      <c r="B51" s="30" t="s">
        <v>281</v>
      </c>
      <c r="C51" s="31" t="s">
        <v>283</v>
      </c>
      <c r="D51" s="72"/>
      <c r="E51" s="73"/>
      <c r="F51" s="73"/>
      <c r="G51" s="74"/>
    </row>
    <row r="52" spans="1:7" ht="25.5" x14ac:dyDescent="0.2">
      <c r="A52" s="29">
        <v>16</v>
      </c>
      <c r="B52" s="30" t="s">
        <v>284</v>
      </c>
      <c r="C52" s="31" t="s">
        <v>285</v>
      </c>
      <c r="D52" s="72"/>
      <c r="E52" s="73"/>
      <c r="F52" s="73"/>
      <c r="G52" s="74"/>
    </row>
    <row r="53" spans="1:7" ht="25.5" x14ac:dyDescent="0.2">
      <c r="A53" s="29">
        <v>17</v>
      </c>
      <c r="B53" s="30" t="s">
        <v>286</v>
      </c>
      <c r="C53" s="31" t="s">
        <v>287</v>
      </c>
      <c r="D53" s="72"/>
      <c r="E53" s="73"/>
      <c r="F53" s="73"/>
      <c r="G53" s="74"/>
    </row>
    <row r="54" spans="1:7" ht="25.5" x14ac:dyDescent="0.2">
      <c r="A54" s="29">
        <v>18</v>
      </c>
      <c r="B54" s="30" t="s">
        <v>288</v>
      </c>
      <c r="C54" s="31" t="s">
        <v>289</v>
      </c>
      <c r="D54" s="72"/>
      <c r="E54" s="73"/>
      <c r="F54" s="73"/>
      <c r="G54" s="74"/>
    </row>
    <row r="55" spans="1:7" ht="25.5" x14ac:dyDescent="0.2">
      <c r="A55" s="29">
        <v>19</v>
      </c>
      <c r="B55" s="30" t="s">
        <v>290</v>
      </c>
      <c r="C55" s="31" t="s">
        <v>291</v>
      </c>
      <c r="D55" s="72"/>
      <c r="E55" s="73"/>
      <c r="F55" s="73"/>
      <c r="G55" s="74"/>
    </row>
    <row r="56" spans="1:7" ht="25.5" x14ac:dyDescent="0.2">
      <c r="A56" s="29">
        <v>20</v>
      </c>
      <c r="B56" s="30" t="s">
        <v>292</v>
      </c>
      <c r="C56" s="31" t="s">
        <v>293</v>
      </c>
      <c r="D56" s="72"/>
      <c r="E56" s="73"/>
      <c r="F56" s="73"/>
      <c r="G56" s="74"/>
    </row>
    <row r="57" spans="1:7" ht="25.5" x14ac:dyDescent="0.2">
      <c r="A57" s="29">
        <v>21</v>
      </c>
      <c r="B57" s="30" t="s">
        <v>294</v>
      </c>
      <c r="C57" s="31" t="s">
        <v>295</v>
      </c>
      <c r="D57" s="72"/>
      <c r="E57" s="73"/>
      <c r="F57" s="73"/>
      <c r="G57" s="74"/>
    </row>
    <row r="58" spans="1:7" ht="25.5" x14ac:dyDescent="0.2">
      <c r="A58" s="29">
        <v>22</v>
      </c>
      <c r="B58" s="30" t="s">
        <v>296</v>
      </c>
      <c r="C58" s="31" t="s">
        <v>297</v>
      </c>
      <c r="D58" s="72"/>
      <c r="E58" s="73"/>
      <c r="F58" s="73"/>
      <c r="G58" s="74"/>
    </row>
    <row r="59" spans="1:7" ht="25.5" x14ac:dyDescent="0.2">
      <c r="A59" s="29">
        <v>23</v>
      </c>
      <c r="B59" s="30" t="s">
        <v>294</v>
      </c>
      <c r="C59" s="31" t="s">
        <v>298</v>
      </c>
      <c r="D59" s="72"/>
      <c r="E59" s="73"/>
      <c r="F59" s="73"/>
      <c r="G59" s="74"/>
    </row>
    <row r="60" spans="1:7" ht="25.5" x14ac:dyDescent="0.2">
      <c r="A60" s="29">
        <v>24</v>
      </c>
      <c r="B60" s="30" t="s">
        <v>296</v>
      </c>
      <c r="C60" s="31" t="s">
        <v>297</v>
      </c>
      <c r="D60" s="72"/>
      <c r="E60" s="73"/>
      <c r="F60" s="73"/>
      <c r="G60" s="74"/>
    </row>
    <row r="61" spans="1:7" ht="25.5" x14ac:dyDescent="0.2">
      <c r="A61" s="29">
        <v>25</v>
      </c>
      <c r="B61" s="30" t="s">
        <v>299</v>
      </c>
      <c r="C61" s="31" t="s">
        <v>300</v>
      </c>
      <c r="D61" s="72"/>
      <c r="E61" s="73"/>
      <c r="F61" s="73"/>
      <c r="G61" s="74"/>
    </row>
    <row r="62" spans="1:7" x14ac:dyDescent="0.2">
      <c r="A62" s="29">
        <v>26</v>
      </c>
      <c r="B62" s="30" t="s">
        <v>301</v>
      </c>
      <c r="C62" s="31" t="s">
        <v>302</v>
      </c>
      <c r="D62" s="75"/>
      <c r="E62" s="76"/>
      <c r="F62" s="76"/>
      <c r="G62" s="77"/>
    </row>
    <row r="63" spans="1:7" x14ac:dyDescent="0.2">
      <c r="A63" s="24"/>
      <c r="B63" s="24"/>
      <c r="C63" s="35" t="s">
        <v>172</v>
      </c>
      <c r="D63" s="18"/>
      <c r="E63" s="35"/>
      <c r="F63" s="19" t="s">
        <v>303</v>
      </c>
      <c r="G63" s="36">
        <f>ROUND(SUM(G37:G62),2)</f>
        <v>0</v>
      </c>
    </row>
    <row r="64" spans="1:7" x14ac:dyDescent="0.2">
      <c r="A64" s="18"/>
      <c r="B64" s="19">
        <v>4</v>
      </c>
      <c r="C64" s="20" t="s">
        <v>304</v>
      </c>
      <c r="D64" s="21"/>
      <c r="E64" s="20"/>
      <c r="F64" s="22"/>
      <c r="G64" s="23" t="s">
        <v>16</v>
      </c>
    </row>
    <row r="65" spans="1:7" ht="38.25" x14ac:dyDescent="0.2">
      <c r="A65" s="29">
        <v>1</v>
      </c>
      <c r="B65" s="30" t="s">
        <v>305</v>
      </c>
      <c r="C65" s="31" t="s">
        <v>306</v>
      </c>
      <c r="D65" s="69" t="s">
        <v>23</v>
      </c>
      <c r="E65" s="70"/>
      <c r="F65" s="70"/>
      <c r="G65" s="71"/>
    </row>
    <row r="66" spans="1:7" ht="38.25" x14ac:dyDescent="0.2">
      <c r="A66" s="29">
        <v>2</v>
      </c>
      <c r="B66" s="30" t="s">
        <v>307</v>
      </c>
      <c r="C66" s="31" t="s">
        <v>308</v>
      </c>
      <c r="D66" s="72"/>
      <c r="E66" s="73"/>
      <c r="F66" s="73"/>
      <c r="G66" s="74"/>
    </row>
    <row r="67" spans="1:7" ht="25.5" x14ac:dyDescent="0.2">
      <c r="A67" s="29">
        <v>3</v>
      </c>
      <c r="B67" s="30" t="s">
        <v>309</v>
      </c>
      <c r="C67" s="31" t="s">
        <v>310</v>
      </c>
      <c r="D67" s="72"/>
      <c r="E67" s="73"/>
      <c r="F67" s="73"/>
      <c r="G67" s="74"/>
    </row>
    <row r="68" spans="1:7" ht="25.5" x14ac:dyDescent="0.2">
      <c r="A68" s="29">
        <v>4</v>
      </c>
      <c r="B68" s="30" t="s">
        <v>311</v>
      </c>
      <c r="C68" s="31" t="s">
        <v>312</v>
      </c>
      <c r="D68" s="72"/>
      <c r="E68" s="73"/>
      <c r="F68" s="73"/>
      <c r="G68" s="74"/>
    </row>
    <row r="69" spans="1:7" x14ac:dyDescent="0.2">
      <c r="A69" s="29">
        <v>5</v>
      </c>
      <c r="B69" s="30" t="s">
        <v>313</v>
      </c>
      <c r="C69" s="31" t="s">
        <v>314</v>
      </c>
      <c r="D69" s="72"/>
      <c r="E69" s="73"/>
      <c r="F69" s="73"/>
      <c r="G69" s="74"/>
    </row>
    <row r="70" spans="1:7" x14ac:dyDescent="0.2">
      <c r="A70" s="29">
        <v>6</v>
      </c>
      <c r="B70" s="30" t="s">
        <v>315</v>
      </c>
      <c r="C70" s="31" t="s">
        <v>316</v>
      </c>
      <c r="D70" s="72"/>
      <c r="E70" s="73"/>
      <c r="F70" s="73"/>
      <c r="G70" s="74"/>
    </row>
    <row r="71" spans="1:7" ht="25.5" x14ac:dyDescent="0.2">
      <c r="A71" s="29">
        <v>7</v>
      </c>
      <c r="B71" s="30" t="s">
        <v>317</v>
      </c>
      <c r="C71" s="31" t="s">
        <v>318</v>
      </c>
      <c r="D71" s="75"/>
      <c r="E71" s="76"/>
      <c r="F71" s="76"/>
      <c r="G71" s="77"/>
    </row>
    <row r="72" spans="1:7" ht="25.5" x14ac:dyDescent="0.2">
      <c r="A72" s="24">
        <v>8</v>
      </c>
      <c r="B72" s="25" t="s">
        <v>319</v>
      </c>
      <c r="C72" s="26" t="s">
        <v>320</v>
      </c>
      <c r="D72" s="25" t="s">
        <v>36</v>
      </c>
      <c r="E72" s="24">
        <v>1.2E-2</v>
      </c>
      <c r="F72" s="27">
        <v>13354.27</v>
      </c>
      <c r="G72" s="28">
        <f t="shared" ref="G72:G73" si="1">ROUND((E72*F72),2)</f>
        <v>160.25</v>
      </c>
    </row>
    <row r="73" spans="1:7" x14ac:dyDescent="0.2">
      <c r="A73" s="24">
        <v>9</v>
      </c>
      <c r="B73" s="25" t="s">
        <v>321</v>
      </c>
      <c r="C73" s="26" t="s">
        <v>322</v>
      </c>
      <c r="D73" s="25" t="s">
        <v>155</v>
      </c>
      <c r="E73" s="24">
        <v>18</v>
      </c>
      <c r="F73" s="27">
        <v>161.06</v>
      </c>
      <c r="G73" s="28">
        <f t="shared" si="1"/>
        <v>2899.08</v>
      </c>
    </row>
    <row r="74" spans="1:7" ht="25.5" x14ac:dyDescent="0.2">
      <c r="A74" s="29">
        <v>10</v>
      </c>
      <c r="B74" s="30" t="s">
        <v>323</v>
      </c>
      <c r="C74" s="31" t="s">
        <v>324</v>
      </c>
      <c r="D74" s="69" t="s">
        <v>23</v>
      </c>
      <c r="E74" s="70"/>
      <c r="F74" s="70"/>
      <c r="G74" s="71"/>
    </row>
    <row r="75" spans="1:7" x14ac:dyDescent="0.2">
      <c r="A75" s="29">
        <v>11</v>
      </c>
      <c r="B75" s="30" t="s">
        <v>325</v>
      </c>
      <c r="C75" s="31" t="s">
        <v>326</v>
      </c>
      <c r="D75" s="72"/>
      <c r="E75" s="73"/>
      <c r="F75" s="73"/>
      <c r="G75" s="74"/>
    </row>
    <row r="76" spans="1:7" ht="25.5" x14ac:dyDescent="0.2">
      <c r="A76" s="29">
        <v>12</v>
      </c>
      <c r="B76" s="30" t="s">
        <v>325</v>
      </c>
      <c r="C76" s="31" t="s">
        <v>327</v>
      </c>
      <c r="D76" s="72"/>
      <c r="E76" s="73"/>
      <c r="F76" s="73"/>
      <c r="G76" s="74"/>
    </row>
    <row r="77" spans="1:7" x14ac:dyDescent="0.2">
      <c r="A77" s="29">
        <v>13</v>
      </c>
      <c r="B77" s="30" t="s">
        <v>328</v>
      </c>
      <c r="C77" s="31" t="s">
        <v>329</v>
      </c>
      <c r="D77" s="72"/>
      <c r="E77" s="73"/>
      <c r="F77" s="73"/>
      <c r="G77" s="74"/>
    </row>
    <row r="78" spans="1:7" ht="25.5" x14ac:dyDescent="0.2">
      <c r="A78" s="29">
        <v>14</v>
      </c>
      <c r="B78" s="30" t="s">
        <v>284</v>
      </c>
      <c r="C78" s="31" t="s">
        <v>285</v>
      </c>
      <c r="D78" s="72"/>
      <c r="E78" s="73"/>
      <c r="F78" s="73"/>
      <c r="G78" s="74"/>
    </row>
    <row r="79" spans="1:7" ht="25.5" x14ac:dyDescent="0.2">
      <c r="A79" s="29">
        <v>15</v>
      </c>
      <c r="B79" s="30" t="s">
        <v>286</v>
      </c>
      <c r="C79" s="31" t="s">
        <v>330</v>
      </c>
      <c r="D79" s="72"/>
      <c r="E79" s="73"/>
      <c r="F79" s="73"/>
      <c r="G79" s="74"/>
    </row>
    <row r="80" spans="1:7" ht="25.5" x14ac:dyDescent="0.2">
      <c r="A80" s="29">
        <v>16</v>
      </c>
      <c r="B80" s="30" t="s">
        <v>288</v>
      </c>
      <c r="C80" s="31" t="s">
        <v>289</v>
      </c>
      <c r="D80" s="72"/>
      <c r="E80" s="73"/>
      <c r="F80" s="73"/>
      <c r="G80" s="74"/>
    </row>
    <row r="81" spans="1:7" ht="25.5" x14ac:dyDescent="0.2">
      <c r="A81" s="29">
        <v>17</v>
      </c>
      <c r="B81" s="30" t="s">
        <v>290</v>
      </c>
      <c r="C81" s="31" t="s">
        <v>331</v>
      </c>
      <c r="D81" s="72"/>
      <c r="E81" s="73"/>
      <c r="F81" s="73"/>
      <c r="G81" s="74"/>
    </row>
    <row r="82" spans="1:7" ht="25.5" x14ac:dyDescent="0.2">
      <c r="A82" s="29">
        <v>18</v>
      </c>
      <c r="B82" s="30" t="s">
        <v>294</v>
      </c>
      <c r="C82" s="31" t="s">
        <v>332</v>
      </c>
      <c r="D82" s="72"/>
      <c r="E82" s="73"/>
      <c r="F82" s="73"/>
      <c r="G82" s="74"/>
    </row>
    <row r="83" spans="1:7" ht="25.5" x14ac:dyDescent="0.2">
      <c r="A83" s="29">
        <v>19</v>
      </c>
      <c r="B83" s="30" t="s">
        <v>296</v>
      </c>
      <c r="C83" s="31" t="s">
        <v>297</v>
      </c>
      <c r="D83" s="72"/>
      <c r="E83" s="73"/>
      <c r="F83" s="73"/>
      <c r="G83" s="74"/>
    </row>
    <row r="84" spans="1:7" ht="25.5" x14ac:dyDescent="0.2">
      <c r="A84" s="29">
        <v>20</v>
      </c>
      <c r="B84" s="30" t="s">
        <v>299</v>
      </c>
      <c r="C84" s="31" t="s">
        <v>333</v>
      </c>
      <c r="D84" s="72"/>
      <c r="E84" s="73"/>
      <c r="F84" s="73"/>
      <c r="G84" s="74"/>
    </row>
    <row r="85" spans="1:7" x14ac:dyDescent="0.2">
      <c r="A85" s="29">
        <v>21</v>
      </c>
      <c r="B85" s="30" t="s">
        <v>301</v>
      </c>
      <c r="C85" s="31" t="s">
        <v>302</v>
      </c>
      <c r="D85" s="72"/>
      <c r="E85" s="73"/>
      <c r="F85" s="73"/>
      <c r="G85" s="74"/>
    </row>
    <row r="86" spans="1:7" ht="25.5" x14ac:dyDescent="0.2">
      <c r="A86" s="29">
        <v>22</v>
      </c>
      <c r="B86" s="30" t="s">
        <v>334</v>
      </c>
      <c r="C86" s="31" t="s">
        <v>335</v>
      </c>
      <c r="D86" s="72"/>
      <c r="E86" s="73"/>
      <c r="F86" s="73"/>
      <c r="G86" s="74"/>
    </row>
    <row r="87" spans="1:7" ht="25.5" x14ac:dyDescent="0.2">
      <c r="A87" s="29">
        <v>23</v>
      </c>
      <c r="B87" s="30" t="s">
        <v>279</v>
      </c>
      <c r="C87" s="31" t="s">
        <v>336</v>
      </c>
      <c r="D87" s="72"/>
      <c r="E87" s="73"/>
      <c r="F87" s="73"/>
      <c r="G87" s="74"/>
    </row>
    <row r="88" spans="1:7" ht="25.5" x14ac:dyDescent="0.2">
      <c r="A88" s="29">
        <v>24</v>
      </c>
      <c r="B88" s="30" t="s">
        <v>337</v>
      </c>
      <c r="C88" s="31" t="s">
        <v>338</v>
      </c>
      <c r="D88" s="72"/>
      <c r="E88" s="73"/>
      <c r="F88" s="73"/>
      <c r="G88" s="74"/>
    </row>
    <row r="89" spans="1:7" x14ac:dyDescent="0.2">
      <c r="A89" s="29">
        <v>25</v>
      </c>
      <c r="B89" s="30" t="s">
        <v>339</v>
      </c>
      <c r="C89" s="31" t="s">
        <v>340</v>
      </c>
      <c r="D89" s="72"/>
      <c r="E89" s="73"/>
      <c r="F89" s="73"/>
      <c r="G89" s="74"/>
    </row>
    <row r="90" spans="1:7" ht="25.5" x14ac:dyDescent="0.2">
      <c r="A90" s="29">
        <v>26</v>
      </c>
      <c r="B90" s="30" t="s">
        <v>341</v>
      </c>
      <c r="C90" s="31" t="s">
        <v>342</v>
      </c>
      <c r="D90" s="72"/>
      <c r="E90" s="73"/>
      <c r="F90" s="73"/>
      <c r="G90" s="74"/>
    </row>
    <row r="91" spans="1:7" ht="25.5" x14ac:dyDescent="0.2">
      <c r="A91" s="29">
        <v>27</v>
      </c>
      <c r="B91" s="30" t="s">
        <v>281</v>
      </c>
      <c r="C91" s="31" t="s">
        <v>343</v>
      </c>
      <c r="D91" s="72"/>
      <c r="E91" s="73"/>
      <c r="F91" s="73"/>
      <c r="G91" s="74"/>
    </row>
    <row r="92" spans="1:7" ht="25.5" x14ac:dyDescent="0.2">
      <c r="A92" s="29">
        <v>28</v>
      </c>
      <c r="B92" s="30" t="s">
        <v>281</v>
      </c>
      <c r="C92" s="31" t="s">
        <v>344</v>
      </c>
      <c r="D92" s="75"/>
      <c r="E92" s="76"/>
      <c r="F92" s="76"/>
      <c r="G92" s="77"/>
    </row>
    <row r="93" spans="1:7" x14ac:dyDescent="0.2">
      <c r="A93" s="24"/>
      <c r="B93" s="24"/>
      <c r="C93" s="35" t="s">
        <v>172</v>
      </c>
      <c r="D93" s="18"/>
      <c r="E93" s="35"/>
      <c r="F93" s="19" t="s">
        <v>345</v>
      </c>
      <c r="G93" s="36">
        <f>ROUND(SUM(G65:G92),2)</f>
        <v>3059.33</v>
      </c>
    </row>
    <row r="94" spans="1:7" x14ac:dyDescent="0.2">
      <c r="A94" s="18"/>
      <c r="B94" s="19">
        <v>5</v>
      </c>
      <c r="C94" s="20" t="s">
        <v>346</v>
      </c>
      <c r="D94" s="21"/>
      <c r="E94" s="20"/>
      <c r="F94" s="22"/>
      <c r="G94" s="23"/>
    </row>
    <row r="95" spans="1:7" x14ac:dyDescent="0.2">
      <c r="A95" s="30">
        <v>1</v>
      </c>
      <c r="B95" s="30" t="s">
        <v>118</v>
      </c>
      <c r="C95" s="31" t="s">
        <v>347</v>
      </c>
      <c r="D95" s="69" t="s">
        <v>23</v>
      </c>
      <c r="E95" s="70"/>
      <c r="F95" s="70"/>
      <c r="G95" s="71"/>
    </row>
    <row r="96" spans="1:7" ht="25.5" x14ac:dyDescent="0.2">
      <c r="A96" s="30">
        <v>2</v>
      </c>
      <c r="B96" s="30" t="s">
        <v>348</v>
      </c>
      <c r="C96" s="31" t="s">
        <v>349</v>
      </c>
      <c r="D96" s="75"/>
      <c r="E96" s="76"/>
      <c r="F96" s="76"/>
      <c r="G96" s="77"/>
    </row>
    <row r="97" spans="1:7" ht="25.5" x14ac:dyDescent="0.2">
      <c r="A97" s="25">
        <v>3</v>
      </c>
      <c r="B97" s="25" t="s">
        <v>191</v>
      </c>
      <c r="C97" s="26" t="s">
        <v>350</v>
      </c>
      <c r="D97" s="25" t="s">
        <v>155</v>
      </c>
      <c r="E97" s="24">
        <v>69.400000000000006</v>
      </c>
      <c r="F97" s="27">
        <v>58.46</v>
      </c>
      <c r="G97" s="28">
        <f t="shared" ref="G97" si="2">ROUND((E97*F97),2)</f>
        <v>4057.12</v>
      </c>
    </row>
    <row r="98" spans="1:7" x14ac:dyDescent="0.2">
      <c r="A98" s="25"/>
      <c r="B98" s="25"/>
      <c r="C98" s="35" t="s">
        <v>172</v>
      </c>
      <c r="D98" s="18"/>
      <c r="E98" s="35"/>
      <c r="F98" s="19" t="s">
        <v>173</v>
      </c>
      <c r="G98" s="36">
        <f>ROUND(SUM(G95:G97),2)</f>
        <v>4057.12</v>
      </c>
    </row>
    <row r="99" spans="1:7" x14ac:dyDescent="0.2">
      <c r="A99" s="18"/>
      <c r="B99" s="19">
        <v>6</v>
      </c>
      <c r="C99" s="20" t="s">
        <v>351</v>
      </c>
      <c r="D99" s="21"/>
      <c r="E99" s="20"/>
      <c r="F99" s="22"/>
      <c r="G99" s="23"/>
    </row>
    <row r="100" spans="1:7" ht="25.5" x14ac:dyDescent="0.2">
      <c r="A100" s="25">
        <v>1</v>
      </c>
      <c r="B100" s="25" t="s">
        <v>352</v>
      </c>
      <c r="C100" s="26" t="s">
        <v>353</v>
      </c>
      <c r="D100" s="25" t="s">
        <v>12</v>
      </c>
      <c r="E100" s="24">
        <v>2</v>
      </c>
      <c r="F100" s="27">
        <v>193.27</v>
      </c>
      <c r="G100" s="28">
        <f t="shared" ref="G100:G101" si="3">ROUND((E100*F100),2)</f>
        <v>386.54</v>
      </c>
    </row>
    <row r="101" spans="1:7" ht="25.5" x14ac:dyDescent="0.2">
      <c r="A101" s="25">
        <v>2</v>
      </c>
      <c r="B101" s="25" t="s">
        <v>354</v>
      </c>
      <c r="C101" s="26" t="s">
        <v>355</v>
      </c>
      <c r="D101" s="25" t="s">
        <v>12</v>
      </c>
      <c r="E101" s="24">
        <v>2</v>
      </c>
      <c r="F101" s="27">
        <v>334.04</v>
      </c>
      <c r="G101" s="28">
        <f t="shared" si="3"/>
        <v>668.08</v>
      </c>
    </row>
    <row r="102" spans="1:7" ht="25.5" x14ac:dyDescent="0.2">
      <c r="A102" s="30">
        <v>3</v>
      </c>
      <c r="B102" s="30" t="s">
        <v>356</v>
      </c>
      <c r="C102" s="31" t="s">
        <v>357</v>
      </c>
      <c r="D102" s="69" t="s">
        <v>23</v>
      </c>
      <c r="E102" s="70"/>
      <c r="F102" s="70"/>
      <c r="G102" s="71"/>
    </row>
    <row r="103" spans="1:7" x14ac:dyDescent="0.2">
      <c r="A103" s="30">
        <v>4</v>
      </c>
      <c r="B103" s="30" t="s">
        <v>358</v>
      </c>
      <c r="C103" s="31" t="s">
        <v>359</v>
      </c>
      <c r="D103" s="72"/>
      <c r="E103" s="73"/>
      <c r="F103" s="73"/>
      <c r="G103" s="74"/>
    </row>
    <row r="104" spans="1:7" x14ac:dyDescent="0.2">
      <c r="A104" s="30">
        <v>5</v>
      </c>
      <c r="B104" s="30"/>
      <c r="C104" s="31" t="s">
        <v>360</v>
      </c>
      <c r="D104" s="75"/>
      <c r="E104" s="76"/>
      <c r="F104" s="76"/>
      <c r="G104" s="77"/>
    </row>
    <row r="105" spans="1:7" x14ac:dyDescent="0.2">
      <c r="A105" s="25"/>
      <c r="B105" s="25"/>
      <c r="C105" s="35" t="s">
        <v>172</v>
      </c>
      <c r="D105" s="18"/>
      <c r="E105" s="35"/>
      <c r="F105" s="19" t="s">
        <v>195</v>
      </c>
      <c r="G105" s="36">
        <f>ROUND(SUM(G100:G104),2)</f>
        <v>1054.6199999999999</v>
      </c>
    </row>
    <row r="106" spans="1:7" x14ac:dyDescent="0.2">
      <c r="A106" s="25"/>
      <c r="B106" s="25"/>
      <c r="C106" s="35" t="s">
        <v>172</v>
      </c>
      <c r="D106" s="18"/>
      <c r="E106" s="35"/>
      <c r="F106" s="19" t="s">
        <v>361</v>
      </c>
      <c r="G106" s="36">
        <f>ROUND(SUM(G105,G98,G93,G63,G35,G10),2)</f>
        <v>8460.9599999999991</v>
      </c>
    </row>
    <row r="107" spans="1:7" x14ac:dyDescent="0.2">
      <c r="F107" s="52"/>
    </row>
  </sheetData>
  <mergeCells count="9">
    <mergeCell ref="A1:G1"/>
    <mergeCell ref="A2:G2"/>
    <mergeCell ref="D95:G96"/>
    <mergeCell ref="D102:G104"/>
    <mergeCell ref="D6:G9"/>
    <mergeCell ref="D13:G34"/>
    <mergeCell ref="D37:G62"/>
    <mergeCell ref="D65:G71"/>
    <mergeCell ref="D74:G92"/>
  </mergeCells>
  <pageMargins left="0.78740157480314965" right="0.39370078740157483" top="0.39370078740157483" bottom="0.39370078740157483" header="0" footer="0"/>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8370E-EF9A-40D4-8943-575F149B3698}">
  <sheetPr>
    <pageSetUpPr fitToPage="1"/>
  </sheetPr>
  <dimension ref="A1:H30"/>
  <sheetViews>
    <sheetView zoomScale="80" zoomScaleNormal="80" zoomScaleSheetLayoutView="55" workbookViewId="0">
      <selection activeCell="J18" sqref="J18"/>
    </sheetView>
  </sheetViews>
  <sheetFormatPr defaultColWidth="9.140625" defaultRowHeight="12.75" x14ac:dyDescent="0.2"/>
  <cols>
    <col min="1" max="1" width="4" style="46" customWidth="1"/>
    <col min="2" max="2" width="9.42578125" style="46" customWidth="1"/>
    <col min="3" max="3" width="70.7109375" style="47" customWidth="1"/>
    <col min="4" max="4" width="7.5703125" style="48" customWidth="1"/>
    <col min="5" max="5" width="14.85546875" style="49" customWidth="1"/>
    <col min="6" max="6" width="12.5703125" style="50" customWidth="1"/>
    <col min="7" max="7" width="28.140625" style="51" customWidth="1"/>
    <col min="8" max="16384" width="9.140625" style="10"/>
  </cols>
  <sheetData>
    <row r="1" spans="1:8" ht="20.100000000000001" customHeight="1" x14ac:dyDescent="0.2">
      <c r="A1" s="65" t="s">
        <v>0</v>
      </c>
      <c r="B1" s="65"/>
      <c r="C1" s="65"/>
      <c r="D1" s="65"/>
      <c r="E1" s="65"/>
      <c r="F1" s="65"/>
      <c r="G1" s="65"/>
    </row>
    <row r="2" spans="1:8" ht="20.100000000000001" customHeight="1" x14ac:dyDescent="0.2">
      <c r="A2" s="78" t="s">
        <v>362</v>
      </c>
      <c r="B2" s="79"/>
      <c r="C2" s="79"/>
      <c r="D2" s="79"/>
      <c r="E2" s="79"/>
      <c r="F2" s="79"/>
      <c r="G2" s="80"/>
    </row>
    <row r="3" spans="1:8" x14ac:dyDescent="0.2">
      <c r="A3" s="11" t="s">
        <v>2</v>
      </c>
      <c r="B3" s="11" t="s">
        <v>3</v>
      </c>
      <c r="C3" s="11" t="s">
        <v>4</v>
      </c>
      <c r="D3" s="12" t="s">
        <v>5</v>
      </c>
      <c r="E3" s="12" t="s">
        <v>6</v>
      </c>
      <c r="F3" s="13" t="s">
        <v>7</v>
      </c>
      <c r="G3" s="14" t="s">
        <v>8</v>
      </c>
    </row>
    <row r="4" spans="1:8" ht="25.5" x14ac:dyDescent="0.2">
      <c r="A4" s="15" t="s">
        <v>9</v>
      </c>
      <c r="B4" s="15" t="s">
        <v>10</v>
      </c>
      <c r="C4" s="15" t="s">
        <v>11</v>
      </c>
      <c r="D4" s="16" t="s">
        <v>12</v>
      </c>
      <c r="E4" s="16"/>
      <c r="F4" s="17" t="s">
        <v>13</v>
      </c>
      <c r="G4" s="16" t="s">
        <v>14</v>
      </c>
    </row>
    <row r="5" spans="1:8" x14ac:dyDescent="0.2">
      <c r="A5" s="18"/>
      <c r="B5" s="19">
        <v>1</v>
      </c>
      <c r="C5" s="20" t="s">
        <v>363</v>
      </c>
      <c r="D5" s="21"/>
      <c r="E5" s="20"/>
      <c r="F5" s="22"/>
      <c r="G5" s="23" t="s">
        <v>16</v>
      </c>
    </row>
    <row r="6" spans="1:8" ht="25.5" x14ac:dyDescent="0.2">
      <c r="A6" s="29">
        <v>1</v>
      </c>
      <c r="B6" s="30" t="s">
        <v>364</v>
      </c>
      <c r="C6" s="31" t="s">
        <v>365</v>
      </c>
      <c r="D6" s="69" t="s">
        <v>23</v>
      </c>
      <c r="E6" s="70"/>
      <c r="F6" s="70"/>
      <c r="G6" s="71"/>
      <c r="H6" s="53"/>
    </row>
    <row r="7" spans="1:8" x14ac:dyDescent="0.2">
      <c r="A7" s="29">
        <v>2</v>
      </c>
      <c r="B7" s="30" t="s">
        <v>366</v>
      </c>
      <c r="C7" s="31" t="s">
        <v>367</v>
      </c>
      <c r="D7" s="72"/>
      <c r="E7" s="73"/>
      <c r="F7" s="73"/>
      <c r="G7" s="74"/>
      <c r="H7" s="53"/>
    </row>
    <row r="8" spans="1:8" ht="25.5" x14ac:dyDescent="0.2">
      <c r="A8" s="29">
        <v>3</v>
      </c>
      <c r="B8" s="30" t="s">
        <v>368</v>
      </c>
      <c r="C8" s="31" t="s">
        <v>369</v>
      </c>
      <c r="D8" s="72"/>
      <c r="E8" s="73"/>
      <c r="F8" s="73"/>
      <c r="G8" s="74"/>
      <c r="H8" s="53"/>
    </row>
    <row r="9" spans="1:8" ht="25.5" x14ac:dyDescent="0.2">
      <c r="A9" s="29">
        <v>4</v>
      </c>
      <c r="B9" s="30" t="s">
        <v>370</v>
      </c>
      <c r="C9" s="31" t="s">
        <v>371</v>
      </c>
      <c r="D9" s="72"/>
      <c r="E9" s="73"/>
      <c r="F9" s="73"/>
      <c r="G9" s="74"/>
      <c r="H9" s="53"/>
    </row>
    <row r="10" spans="1:8" ht="38.25" x14ac:dyDescent="0.2">
      <c r="A10" s="29">
        <v>5</v>
      </c>
      <c r="B10" s="30" t="s">
        <v>372</v>
      </c>
      <c r="C10" s="31" t="s">
        <v>373</v>
      </c>
      <c r="D10" s="75"/>
      <c r="E10" s="76"/>
      <c r="F10" s="76"/>
      <c r="G10" s="77"/>
      <c r="H10" s="53"/>
    </row>
    <row r="11" spans="1:8" ht="48.75" customHeight="1" x14ac:dyDescent="0.2">
      <c r="A11" s="24">
        <v>6</v>
      </c>
      <c r="B11" s="25" t="s">
        <v>370</v>
      </c>
      <c r="C11" s="26" t="s">
        <v>374</v>
      </c>
      <c r="D11" s="25" t="s">
        <v>155</v>
      </c>
      <c r="E11" s="24">
        <v>35.199999999999996</v>
      </c>
      <c r="F11" s="27">
        <v>7.04</v>
      </c>
      <c r="G11" s="28">
        <f t="shared" ref="G11:G13" si="0">ROUND((E11*F11),2)</f>
        <v>247.81</v>
      </c>
      <c r="H11" s="53"/>
    </row>
    <row r="12" spans="1:8" ht="25.5" x14ac:dyDescent="0.2">
      <c r="A12" s="29">
        <v>7</v>
      </c>
      <c r="B12" s="30" t="s">
        <v>375</v>
      </c>
      <c r="C12" s="31" t="s">
        <v>376</v>
      </c>
      <c r="D12" s="66"/>
      <c r="E12" s="67"/>
      <c r="F12" s="67"/>
      <c r="G12" s="68"/>
      <c r="H12" s="53"/>
    </row>
    <row r="13" spans="1:8" ht="18.75" customHeight="1" x14ac:dyDescent="0.2">
      <c r="A13" s="24">
        <v>8</v>
      </c>
      <c r="B13" s="25" t="s">
        <v>377</v>
      </c>
      <c r="C13" s="26" t="s">
        <v>378</v>
      </c>
      <c r="D13" s="25" t="s">
        <v>155</v>
      </c>
      <c r="E13" s="24">
        <v>17</v>
      </c>
      <c r="F13" s="27">
        <v>22.15</v>
      </c>
      <c r="G13" s="28">
        <f t="shared" si="0"/>
        <v>376.55</v>
      </c>
      <c r="H13" s="53"/>
    </row>
    <row r="14" spans="1:8" ht="25.5" x14ac:dyDescent="0.2">
      <c r="A14" s="29">
        <v>9</v>
      </c>
      <c r="B14" s="30" t="s">
        <v>379</v>
      </c>
      <c r="C14" s="31" t="s">
        <v>380</v>
      </c>
      <c r="D14" s="69" t="s">
        <v>23</v>
      </c>
      <c r="E14" s="70"/>
      <c r="F14" s="70"/>
      <c r="G14" s="71"/>
      <c r="H14" s="53"/>
    </row>
    <row r="15" spans="1:8" x14ac:dyDescent="0.2">
      <c r="A15" s="29">
        <v>10</v>
      </c>
      <c r="B15" s="30" t="s">
        <v>381</v>
      </c>
      <c r="C15" s="31" t="s">
        <v>382</v>
      </c>
      <c r="D15" s="72"/>
      <c r="E15" s="73"/>
      <c r="F15" s="73"/>
      <c r="G15" s="74"/>
      <c r="H15" s="53"/>
    </row>
    <row r="16" spans="1:8" x14ac:dyDescent="0.2">
      <c r="A16" s="29">
        <v>11</v>
      </c>
      <c r="B16" s="30" t="s">
        <v>383</v>
      </c>
      <c r="C16" s="31" t="s">
        <v>384</v>
      </c>
      <c r="D16" s="72"/>
      <c r="E16" s="73"/>
      <c r="F16" s="73"/>
      <c r="G16" s="74"/>
      <c r="H16" s="53"/>
    </row>
    <row r="17" spans="1:8" ht="25.5" x14ac:dyDescent="0.2">
      <c r="A17" s="29">
        <v>12</v>
      </c>
      <c r="B17" s="30" t="s">
        <v>385</v>
      </c>
      <c r="C17" s="31" t="s">
        <v>386</v>
      </c>
      <c r="D17" s="72"/>
      <c r="E17" s="73"/>
      <c r="F17" s="73"/>
      <c r="G17" s="74"/>
      <c r="H17" s="53"/>
    </row>
    <row r="18" spans="1:8" ht="25.5" x14ac:dyDescent="0.2">
      <c r="A18" s="29">
        <v>13</v>
      </c>
      <c r="B18" s="30" t="s">
        <v>387</v>
      </c>
      <c r="C18" s="31" t="s">
        <v>388</v>
      </c>
      <c r="D18" s="72"/>
      <c r="E18" s="73"/>
      <c r="F18" s="73"/>
      <c r="G18" s="74"/>
      <c r="H18" s="53"/>
    </row>
    <row r="19" spans="1:8" x14ac:dyDescent="0.2">
      <c r="A19" s="29">
        <v>14</v>
      </c>
      <c r="B19" s="30" t="s">
        <v>389</v>
      </c>
      <c r="C19" s="31" t="s">
        <v>390</v>
      </c>
      <c r="D19" s="72"/>
      <c r="E19" s="73"/>
      <c r="F19" s="73"/>
      <c r="G19" s="74"/>
      <c r="H19" s="53"/>
    </row>
    <row r="20" spans="1:8" ht="25.5" x14ac:dyDescent="0.2">
      <c r="A20" s="29">
        <v>15</v>
      </c>
      <c r="B20" s="30" t="s">
        <v>389</v>
      </c>
      <c r="C20" s="31" t="s">
        <v>391</v>
      </c>
      <c r="D20" s="72"/>
      <c r="E20" s="73"/>
      <c r="F20" s="73"/>
      <c r="G20" s="74"/>
      <c r="H20" s="53"/>
    </row>
    <row r="21" spans="1:8" ht="25.5" x14ac:dyDescent="0.2">
      <c r="A21" s="29">
        <v>16</v>
      </c>
      <c r="B21" s="30" t="s">
        <v>389</v>
      </c>
      <c r="C21" s="31" t="s">
        <v>392</v>
      </c>
      <c r="D21" s="72"/>
      <c r="E21" s="73"/>
      <c r="F21" s="73"/>
      <c r="G21" s="74"/>
      <c r="H21" s="53"/>
    </row>
    <row r="22" spans="1:8" ht="25.5" x14ac:dyDescent="0.2">
      <c r="A22" s="29">
        <v>17</v>
      </c>
      <c r="B22" s="30" t="s">
        <v>393</v>
      </c>
      <c r="C22" s="31" t="s">
        <v>394</v>
      </c>
      <c r="D22" s="72"/>
      <c r="E22" s="73"/>
      <c r="F22" s="73"/>
      <c r="G22" s="74"/>
      <c r="H22" s="53"/>
    </row>
    <row r="23" spans="1:8" ht="25.5" x14ac:dyDescent="0.2">
      <c r="A23" s="29">
        <v>18</v>
      </c>
      <c r="B23" s="30" t="s">
        <v>393</v>
      </c>
      <c r="C23" s="31" t="s">
        <v>395</v>
      </c>
      <c r="D23" s="72"/>
      <c r="E23" s="73"/>
      <c r="F23" s="73"/>
      <c r="G23" s="74"/>
      <c r="H23" s="53"/>
    </row>
    <row r="24" spans="1:8" x14ac:dyDescent="0.2">
      <c r="A24" s="29">
        <v>19</v>
      </c>
      <c r="B24" s="30" t="s">
        <v>396</v>
      </c>
      <c r="C24" s="31" t="s">
        <v>397</v>
      </c>
      <c r="D24" s="72"/>
      <c r="E24" s="73"/>
      <c r="F24" s="73"/>
      <c r="G24" s="74"/>
      <c r="H24" s="53"/>
    </row>
    <row r="25" spans="1:8" ht="25.5" x14ac:dyDescent="0.2">
      <c r="A25" s="29">
        <v>20</v>
      </c>
      <c r="B25" s="30" t="s">
        <v>398</v>
      </c>
      <c r="C25" s="31" t="s">
        <v>399</v>
      </c>
      <c r="D25" s="72"/>
      <c r="E25" s="73"/>
      <c r="F25" s="73"/>
      <c r="G25" s="74"/>
      <c r="H25" s="53"/>
    </row>
    <row r="26" spans="1:8" x14ac:dyDescent="0.2">
      <c r="A26" s="29">
        <v>21</v>
      </c>
      <c r="B26" s="30" t="s">
        <v>400</v>
      </c>
      <c r="C26" s="31" t="s">
        <v>401</v>
      </c>
      <c r="D26" s="72"/>
      <c r="E26" s="73"/>
      <c r="F26" s="73"/>
      <c r="G26" s="74"/>
      <c r="H26" s="53"/>
    </row>
    <row r="27" spans="1:8" ht="25.5" x14ac:dyDescent="0.2">
      <c r="A27" s="29">
        <v>22</v>
      </c>
      <c r="B27" s="30" t="s">
        <v>402</v>
      </c>
      <c r="C27" s="31" t="s">
        <v>403</v>
      </c>
      <c r="D27" s="75"/>
      <c r="E27" s="76"/>
      <c r="F27" s="76"/>
      <c r="G27" s="77"/>
      <c r="H27" s="53"/>
    </row>
    <row r="28" spans="1:8" x14ac:dyDescent="0.2">
      <c r="A28" s="24"/>
      <c r="B28" s="24"/>
      <c r="C28" s="35" t="s">
        <v>62</v>
      </c>
      <c r="D28" s="18"/>
      <c r="E28" s="35"/>
      <c r="F28" s="19" t="s">
        <v>404</v>
      </c>
      <c r="G28" s="36">
        <f>ROUND(SUM(G6:G27),2)</f>
        <v>624.36</v>
      </c>
    </row>
    <row r="29" spans="1:8" x14ac:dyDescent="0.2">
      <c r="A29" s="24"/>
      <c r="B29" s="24"/>
      <c r="C29" s="35" t="s">
        <v>62</v>
      </c>
      <c r="D29" s="18"/>
      <c r="E29" s="35"/>
      <c r="F29" s="19" t="s">
        <v>405</v>
      </c>
      <c r="G29" s="36">
        <f>G28</f>
        <v>624.36</v>
      </c>
    </row>
    <row r="30" spans="1:8" x14ac:dyDescent="0.2">
      <c r="F30" s="52"/>
    </row>
  </sheetData>
  <mergeCells count="5">
    <mergeCell ref="D14:G27"/>
    <mergeCell ref="A1:G1"/>
    <mergeCell ref="A2:G2"/>
    <mergeCell ref="D6:G10"/>
    <mergeCell ref="D12:G12"/>
  </mergeCells>
  <pageMargins left="0.78740157480314965" right="0.39370078740157483" top="0.39370078740157483" bottom="0.39370078740157483" header="0" footer="0"/>
  <pageSetup paperSize="9" scale="6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0E871C-6EEC-4C7B-9E76-CF07C6D71570}">
  <sheetPr>
    <pageSetUpPr fitToPage="1"/>
  </sheetPr>
  <dimension ref="A1:H34"/>
  <sheetViews>
    <sheetView topLeftCell="A5" zoomScale="80" zoomScaleNormal="80" zoomScaleSheetLayoutView="70" workbookViewId="0">
      <selection activeCell="F12" sqref="F12"/>
    </sheetView>
  </sheetViews>
  <sheetFormatPr defaultColWidth="9.140625" defaultRowHeight="12.75" x14ac:dyDescent="0.2"/>
  <cols>
    <col min="1" max="1" width="4" style="46" customWidth="1"/>
    <col min="2" max="2" width="9.42578125" style="46" customWidth="1"/>
    <col min="3" max="3" width="70.7109375" style="47" customWidth="1"/>
    <col min="4" max="4" width="7.5703125" style="48" customWidth="1"/>
    <col min="5" max="5" width="14.85546875" style="49" customWidth="1"/>
    <col min="6" max="6" width="12.5703125" style="50" customWidth="1"/>
    <col min="7" max="7" width="30.42578125" style="51" customWidth="1"/>
    <col min="8" max="16384" width="9.140625" style="10"/>
  </cols>
  <sheetData>
    <row r="1" spans="1:8" ht="20.100000000000001" customHeight="1" x14ac:dyDescent="0.2">
      <c r="A1" s="65" t="s">
        <v>0</v>
      </c>
      <c r="B1" s="65"/>
      <c r="C1" s="65"/>
      <c r="D1" s="65"/>
      <c r="E1" s="65"/>
      <c r="F1" s="65"/>
      <c r="G1" s="65"/>
    </row>
    <row r="2" spans="1:8" ht="20.100000000000001" customHeight="1" x14ac:dyDescent="0.2">
      <c r="A2" s="78" t="s">
        <v>406</v>
      </c>
      <c r="B2" s="79"/>
      <c r="C2" s="79"/>
      <c r="D2" s="79"/>
      <c r="E2" s="79"/>
      <c r="F2" s="79"/>
      <c r="G2" s="80"/>
    </row>
    <row r="3" spans="1:8" x14ac:dyDescent="0.2">
      <c r="A3" s="11" t="s">
        <v>2</v>
      </c>
      <c r="B3" s="11" t="s">
        <v>3</v>
      </c>
      <c r="C3" s="11" t="s">
        <v>4</v>
      </c>
      <c r="D3" s="12" t="s">
        <v>5</v>
      </c>
      <c r="E3" s="12" t="s">
        <v>6</v>
      </c>
      <c r="F3" s="13" t="s">
        <v>7</v>
      </c>
      <c r="G3" s="14" t="s">
        <v>8</v>
      </c>
    </row>
    <row r="4" spans="1:8" ht="25.5" x14ac:dyDescent="0.2">
      <c r="A4" s="15" t="s">
        <v>9</v>
      </c>
      <c r="B4" s="15" t="s">
        <v>10</v>
      </c>
      <c r="C4" s="15" t="s">
        <v>11</v>
      </c>
      <c r="D4" s="16" t="s">
        <v>12</v>
      </c>
      <c r="E4" s="16"/>
      <c r="F4" s="17" t="s">
        <v>13</v>
      </c>
      <c r="G4" s="16" t="s">
        <v>14</v>
      </c>
    </row>
    <row r="5" spans="1:8" x14ac:dyDescent="0.2">
      <c r="A5" s="18"/>
      <c r="B5" s="19">
        <v>1</v>
      </c>
      <c r="C5" s="20" t="s">
        <v>363</v>
      </c>
      <c r="D5" s="21"/>
      <c r="E5" s="20"/>
      <c r="F5" s="22"/>
      <c r="G5" s="54" t="s">
        <v>16</v>
      </c>
    </row>
    <row r="6" spans="1:8" ht="25.5" x14ac:dyDescent="0.2">
      <c r="A6" s="29">
        <v>1</v>
      </c>
      <c r="B6" s="30" t="s">
        <v>364</v>
      </c>
      <c r="C6" s="31" t="s">
        <v>365</v>
      </c>
      <c r="D6" s="69" t="s">
        <v>23</v>
      </c>
      <c r="E6" s="70"/>
      <c r="F6" s="70"/>
      <c r="G6" s="71"/>
      <c r="H6" s="55"/>
    </row>
    <row r="7" spans="1:8" x14ac:dyDescent="0.2">
      <c r="A7" s="29">
        <v>2</v>
      </c>
      <c r="B7" s="30" t="s">
        <v>407</v>
      </c>
      <c r="C7" s="31" t="s">
        <v>408</v>
      </c>
      <c r="D7" s="72"/>
      <c r="E7" s="73"/>
      <c r="F7" s="73"/>
      <c r="G7" s="74"/>
      <c r="H7" s="55"/>
    </row>
    <row r="8" spans="1:8" ht="25.5" x14ac:dyDescent="0.2">
      <c r="A8" s="29">
        <v>3</v>
      </c>
      <c r="B8" s="30" t="s">
        <v>372</v>
      </c>
      <c r="C8" s="31" t="s">
        <v>409</v>
      </c>
      <c r="D8" s="72"/>
      <c r="E8" s="73"/>
      <c r="F8" s="73"/>
      <c r="G8" s="74"/>
      <c r="H8" s="55"/>
    </row>
    <row r="9" spans="1:8" ht="25.5" x14ac:dyDescent="0.2">
      <c r="A9" s="29">
        <v>4</v>
      </c>
      <c r="B9" s="30" t="s">
        <v>368</v>
      </c>
      <c r="C9" s="31" t="s">
        <v>410</v>
      </c>
      <c r="D9" s="75"/>
      <c r="E9" s="76"/>
      <c r="F9" s="76"/>
      <c r="G9" s="77"/>
      <c r="H9" s="55"/>
    </row>
    <row r="10" spans="1:8" ht="36" customHeight="1" x14ac:dyDescent="0.2">
      <c r="A10" s="24">
        <v>5</v>
      </c>
      <c r="B10" s="25" t="s">
        <v>370</v>
      </c>
      <c r="C10" s="26" t="s">
        <v>411</v>
      </c>
      <c r="D10" s="25" t="s">
        <v>155</v>
      </c>
      <c r="E10" s="24">
        <v>117</v>
      </c>
      <c r="F10" s="27">
        <v>4.4800000000000004</v>
      </c>
      <c r="G10" s="28">
        <f t="shared" ref="G10:G12" si="0">ROUND((E10*F10),2)</f>
        <v>524.16</v>
      </c>
      <c r="H10" s="55"/>
    </row>
    <row r="11" spans="1:8" ht="38.25" x14ac:dyDescent="0.2">
      <c r="A11" s="29">
        <v>6</v>
      </c>
      <c r="B11" s="30" t="s">
        <v>372</v>
      </c>
      <c r="C11" s="31" t="s">
        <v>412</v>
      </c>
      <c r="D11" s="66" t="s">
        <v>23</v>
      </c>
      <c r="E11" s="67"/>
      <c r="F11" s="67"/>
      <c r="G11" s="68"/>
      <c r="H11" s="55"/>
    </row>
    <row r="12" spans="1:8" ht="36" customHeight="1" x14ac:dyDescent="0.2">
      <c r="A12" s="24">
        <v>7</v>
      </c>
      <c r="B12" s="25" t="s">
        <v>370</v>
      </c>
      <c r="C12" s="26" t="s">
        <v>413</v>
      </c>
      <c r="D12" s="25" t="s">
        <v>155</v>
      </c>
      <c r="E12" s="24">
        <v>24</v>
      </c>
      <c r="F12" s="27">
        <v>22.15</v>
      </c>
      <c r="G12" s="28">
        <f t="shared" si="0"/>
        <v>531.6</v>
      </c>
      <c r="H12" s="55"/>
    </row>
    <row r="13" spans="1:8" ht="38.25" x14ac:dyDescent="0.2">
      <c r="A13" s="29">
        <v>8</v>
      </c>
      <c r="B13" s="30" t="s">
        <v>414</v>
      </c>
      <c r="C13" s="31" t="s">
        <v>415</v>
      </c>
      <c r="D13" s="69" t="s">
        <v>23</v>
      </c>
      <c r="E13" s="70"/>
      <c r="F13" s="70"/>
      <c r="G13" s="71"/>
      <c r="H13" s="55"/>
    </row>
    <row r="14" spans="1:8" ht="25.5" x14ac:dyDescent="0.2">
      <c r="A14" s="29">
        <v>9</v>
      </c>
      <c r="B14" s="30" t="s">
        <v>379</v>
      </c>
      <c r="C14" s="31" t="s">
        <v>416</v>
      </c>
      <c r="D14" s="72"/>
      <c r="E14" s="73"/>
      <c r="F14" s="73"/>
      <c r="G14" s="74"/>
      <c r="H14" s="55"/>
    </row>
    <row r="15" spans="1:8" x14ac:dyDescent="0.2">
      <c r="A15" s="29">
        <v>10</v>
      </c>
      <c r="B15" s="30" t="s">
        <v>381</v>
      </c>
      <c r="C15" s="31" t="s">
        <v>382</v>
      </c>
      <c r="D15" s="72"/>
      <c r="E15" s="73"/>
      <c r="F15" s="73"/>
      <c r="G15" s="74"/>
      <c r="H15" s="55"/>
    </row>
    <row r="16" spans="1:8" x14ac:dyDescent="0.2">
      <c r="A16" s="29">
        <v>11</v>
      </c>
      <c r="B16" s="30" t="s">
        <v>366</v>
      </c>
      <c r="C16" s="31" t="s">
        <v>367</v>
      </c>
      <c r="D16" s="72"/>
      <c r="E16" s="73"/>
      <c r="F16" s="73"/>
      <c r="G16" s="74"/>
      <c r="H16" s="55"/>
    </row>
    <row r="17" spans="1:8" x14ac:dyDescent="0.2">
      <c r="A17" s="29">
        <v>12</v>
      </c>
      <c r="B17" s="30" t="s">
        <v>417</v>
      </c>
      <c r="C17" s="31" t="s">
        <v>418</v>
      </c>
      <c r="D17" s="72"/>
      <c r="E17" s="73"/>
      <c r="F17" s="73"/>
      <c r="G17" s="74"/>
      <c r="H17" s="55"/>
    </row>
    <row r="18" spans="1:8" ht="25.5" x14ac:dyDescent="0.2">
      <c r="A18" s="29">
        <v>13</v>
      </c>
      <c r="B18" s="30" t="s">
        <v>419</v>
      </c>
      <c r="C18" s="31" t="s">
        <v>420</v>
      </c>
      <c r="D18" s="72"/>
      <c r="E18" s="73"/>
      <c r="F18" s="73"/>
      <c r="G18" s="74"/>
      <c r="H18" s="55"/>
    </row>
    <row r="19" spans="1:8" ht="25.5" x14ac:dyDescent="0.2">
      <c r="A19" s="29">
        <v>14</v>
      </c>
      <c r="B19" s="30" t="s">
        <v>387</v>
      </c>
      <c r="C19" s="31" t="s">
        <v>388</v>
      </c>
      <c r="D19" s="72"/>
      <c r="E19" s="73"/>
      <c r="F19" s="73"/>
      <c r="G19" s="74"/>
      <c r="H19" s="55"/>
    </row>
    <row r="20" spans="1:8" ht="25.5" x14ac:dyDescent="0.2">
      <c r="A20" s="29">
        <v>15</v>
      </c>
      <c r="B20" s="30" t="s">
        <v>389</v>
      </c>
      <c r="C20" s="31" t="s">
        <v>421</v>
      </c>
      <c r="D20" s="72"/>
      <c r="E20" s="73"/>
      <c r="F20" s="73"/>
      <c r="G20" s="74"/>
      <c r="H20" s="55"/>
    </row>
    <row r="21" spans="1:8" ht="25.5" x14ac:dyDescent="0.2">
      <c r="A21" s="29">
        <v>16</v>
      </c>
      <c r="B21" s="30" t="s">
        <v>422</v>
      </c>
      <c r="C21" s="31" t="s">
        <v>423</v>
      </c>
      <c r="D21" s="72"/>
      <c r="E21" s="73"/>
      <c r="F21" s="73"/>
      <c r="G21" s="74"/>
      <c r="H21" s="55"/>
    </row>
    <row r="22" spans="1:8" x14ac:dyDescent="0.2">
      <c r="A22" s="29">
        <v>17</v>
      </c>
      <c r="B22" s="30" t="s">
        <v>400</v>
      </c>
      <c r="C22" s="31" t="s">
        <v>401</v>
      </c>
      <c r="D22" s="72"/>
      <c r="E22" s="73"/>
      <c r="F22" s="73"/>
      <c r="G22" s="74"/>
      <c r="H22" s="55"/>
    </row>
    <row r="23" spans="1:8" ht="25.5" x14ac:dyDescent="0.2">
      <c r="A23" s="29">
        <v>18</v>
      </c>
      <c r="B23" s="30" t="s">
        <v>402</v>
      </c>
      <c r="C23" s="31" t="s">
        <v>424</v>
      </c>
      <c r="D23" s="72"/>
      <c r="E23" s="73"/>
      <c r="F23" s="73"/>
      <c r="G23" s="74"/>
      <c r="H23" s="55"/>
    </row>
    <row r="24" spans="1:8" ht="25.5" x14ac:dyDescent="0.2">
      <c r="A24" s="29">
        <v>19</v>
      </c>
      <c r="B24" s="30" t="s">
        <v>425</v>
      </c>
      <c r="C24" s="31" t="s">
        <v>426</v>
      </c>
      <c r="D24" s="72"/>
      <c r="E24" s="73"/>
      <c r="F24" s="73"/>
      <c r="G24" s="74"/>
      <c r="H24" s="55"/>
    </row>
    <row r="25" spans="1:8" ht="25.5" x14ac:dyDescent="0.2">
      <c r="A25" s="29">
        <v>20</v>
      </c>
      <c r="B25" s="30" t="s">
        <v>427</v>
      </c>
      <c r="C25" s="31" t="s">
        <v>428</v>
      </c>
      <c r="D25" s="72"/>
      <c r="E25" s="73"/>
      <c r="F25" s="73"/>
      <c r="G25" s="74"/>
      <c r="H25" s="55"/>
    </row>
    <row r="26" spans="1:8" ht="25.5" x14ac:dyDescent="0.2">
      <c r="A26" s="29">
        <v>21</v>
      </c>
      <c r="B26" s="30" t="s">
        <v>429</v>
      </c>
      <c r="C26" s="31" t="s">
        <v>430</v>
      </c>
      <c r="D26" s="72"/>
      <c r="E26" s="73"/>
      <c r="F26" s="73"/>
      <c r="G26" s="74"/>
      <c r="H26" s="55"/>
    </row>
    <row r="27" spans="1:8" ht="25.5" x14ac:dyDescent="0.2">
      <c r="A27" s="29">
        <v>22</v>
      </c>
      <c r="B27" s="30" t="s">
        <v>431</v>
      </c>
      <c r="C27" s="31" t="s">
        <v>432</v>
      </c>
      <c r="D27" s="72"/>
      <c r="E27" s="73"/>
      <c r="F27" s="73"/>
      <c r="G27" s="74"/>
      <c r="H27" s="55"/>
    </row>
    <row r="28" spans="1:8" ht="25.5" x14ac:dyDescent="0.2">
      <c r="A28" s="29">
        <v>23</v>
      </c>
      <c r="B28" s="30" t="s">
        <v>429</v>
      </c>
      <c r="C28" s="31" t="s">
        <v>433</v>
      </c>
      <c r="D28" s="72"/>
      <c r="E28" s="73"/>
      <c r="F28" s="73"/>
      <c r="G28" s="74"/>
      <c r="H28" s="55"/>
    </row>
    <row r="29" spans="1:8" x14ac:dyDescent="0.2">
      <c r="A29" s="29">
        <v>24</v>
      </c>
      <c r="B29" s="30" t="s">
        <v>434</v>
      </c>
      <c r="C29" s="31" t="s">
        <v>435</v>
      </c>
      <c r="D29" s="72"/>
      <c r="E29" s="73"/>
      <c r="F29" s="73"/>
      <c r="G29" s="74"/>
      <c r="H29" s="55"/>
    </row>
    <row r="30" spans="1:8" x14ac:dyDescent="0.2">
      <c r="A30" s="29">
        <v>25</v>
      </c>
      <c r="B30" s="30" t="s">
        <v>436</v>
      </c>
      <c r="C30" s="31" t="s">
        <v>437</v>
      </c>
      <c r="D30" s="72"/>
      <c r="E30" s="73"/>
      <c r="F30" s="73"/>
      <c r="G30" s="74"/>
      <c r="H30" s="55"/>
    </row>
    <row r="31" spans="1:8" x14ac:dyDescent="0.2">
      <c r="A31" s="29">
        <v>26</v>
      </c>
      <c r="B31" s="30" t="s">
        <v>438</v>
      </c>
      <c r="C31" s="31" t="s">
        <v>439</v>
      </c>
      <c r="D31" s="75"/>
      <c r="E31" s="76"/>
      <c r="F31" s="76"/>
      <c r="G31" s="77"/>
      <c r="H31" s="55"/>
    </row>
    <row r="32" spans="1:8" x14ac:dyDescent="0.2">
      <c r="A32" s="24"/>
      <c r="B32" s="24"/>
      <c r="C32" s="35" t="s">
        <v>62</v>
      </c>
      <c r="D32" s="18"/>
      <c r="E32" s="35"/>
      <c r="F32" s="19" t="s">
        <v>404</v>
      </c>
      <c r="G32" s="56">
        <f>ROUND(SUM(G6:G31),2)</f>
        <v>1055.76</v>
      </c>
    </row>
    <row r="33" spans="1:7" x14ac:dyDescent="0.2">
      <c r="A33" s="24"/>
      <c r="B33" s="24"/>
      <c r="C33" s="35" t="s">
        <v>62</v>
      </c>
      <c r="D33" s="18"/>
      <c r="E33" s="35"/>
      <c r="F33" s="19" t="s">
        <v>440</v>
      </c>
      <c r="G33" s="56">
        <f>G32</f>
        <v>1055.76</v>
      </c>
    </row>
    <row r="34" spans="1:7" x14ac:dyDescent="0.2">
      <c r="F34" s="52"/>
    </row>
  </sheetData>
  <mergeCells count="5">
    <mergeCell ref="A1:G1"/>
    <mergeCell ref="A2:G2"/>
    <mergeCell ref="D6:G9"/>
    <mergeCell ref="D11:G11"/>
    <mergeCell ref="D13:G31"/>
  </mergeCells>
  <pageMargins left="0.78740157480314965" right="0.39370078740157483" top="0.39370078740157483" bottom="0.39370078740157483" header="0" footer="0"/>
  <pageSetup paperSize="9" scale="6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013BB-9DBA-455C-ADD8-82EC47A6DECF}">
  <sheetPr>
    <pageSetUpPr fitToPage="1"/>
  </sheetPr>
  <dimension ref="A1:G24"/>
  <sheetViews>
    <sheetView zoomScale="80" zoomScaleNormal="80" zoomScaleSheetLayoutView="70" workbookViewId="0">
      <selection activeCell="F34" sqref="F34"/>
    </sheetView>
  </sheetViews>
  <sheetFormatPr defaultColWidth="9.140625" defaultRowHeight="12.75" x14ac:dyDescent="0.2"/>
  <cols>
    <col min="1" max="1" width="4" style="8" customWidth="1"/>
    <col min="2" max="2" width="9.42578125" style="8" customWidth="1"/>
    <col min="3" max="3" width="70.7109375" style="3" customWidth="1"/>
    <col min="4" max="4" width="7.5703125" style="4" customWidth="1"/>
    <col min="5" max="5" width="14.85546875" style="2" customWidth="1"/>
    <col min="6" max="6" width="12.5703125" style="7" customWidth="1"/>
    <col min="7" max="7" width="29.5703125" style="6" customWidth="1"/>
    <col min="8" max="16384" width="9.140625" style="1"/>
  </cols>
  <sheetData>
    <row r="1" spans="1:7" ht="20.100000000000001" customHeight="1" x14ac:dyDescent="0.2">
      <c r="A1" s="65" t="s">
        <v>0</v>
      </c>
      <c r="B1" s="65"/>
      <c r="C1" s="65"/>
      <c r="D1" s="65"/>
      <c r="E1" s="65"/>
      <c r="F1" s="65"/>
      <c r="G1" s="65"/>
    </row>
    <row r="2" spans="1:7" ht="20.100000000000001" customHeight="1" x14ac:dyDescent="0.2">
      <c r="A2" s="78" t="s">
        <v>441</v>
      </c>
      <c r="B2" s="79"/>
      <c r="C2" s="79"/>
      <c r="D2" s="79"/>
      <c r="E2" s="79"/>
      <c r="F2" s="79"/>
      <c r="G2" s="80"/>
    </row>
    <row r="3" spans="1:7" x14ac:dyDescent="0.2">
      <c r="A3" s="11" t="s">
        <v>2</v>
      </c>
      <c r="B3" s="11" t="s">
        <v>3</v>
      </c>
      <c r="C3" s="11" t="s">
        <v>4</v>
      </c>
      <c r="D3" s="12" t="s">
        <v>5</v>
      </c>
      <c r="E3" s="12" t="s">
        <v>6</v>
      </c>
      <c r="F3" s="13" t="s">
        <v>7</v>
      </c>
      <c r="G3" s="14" t="s">
        <v>8</v>
      </c>
    </row>
    <row r="4" spans="1:7" ht="25.5" x14ac:dyDescent="0.2">
      <c r="A4" s="15" t="s">
        <v>9</v>
      </c>
      <c r="B4" s="15" t="s">
        <v>10</v>
      </c>
      <c r="C4" s="15" t="s">
        <v>11</v>
      </c>
      <c r="D4" s="16" t="s">
        <v>12</v>
      </c>
      <c r="E4" s="16"/>
      <c r="F4" s="17" t="s">
        <v>13</v>
      </c>
      <c r="G4" s="16" t="s">
        <v>14</v>
      </c>
    </row>
    <row r="5" spans="1:7" x14ac:dyDescent="0.2">
      <c r="A5" s="18"/>
      <c r="B5" s="19">
        <v>1</v>
      </c>
      <c r="C5" s="20" t="s">
        <v>442</v>
      </c>
      <c r="D5" s="21"/>
      <c r="E5" s="20"/>
      <c r="F5" s="22"/>
      <c r="G5" s="23" t="s">
        <v>16</v>
      </c>
    </row>
    <row r="6" spans="1:7" x14ac:dyDescent="0.2">
      <c r="A6" s="24">
        <v>1</v>
      </c>
      <c r="B6" s="25" t="s">
        <v>443</v>
      </c>
      <c r="C6" s="26" t="s">
        <v>444</v>
      </c>
      <c r="D6" s="25" t="s">
        <v>36</v>
      </c>
      <c r="E6" s="24">
        <v>4</v>
      </c>
      <c r="F6" s="27">
        <v>5.28</v>
      </c>
      <c r="G6" s="28">
        <f t="shared" ref="G6:G12" si="0">ROUND((E6*F6),2)</f>
        <v>21.12</v>
      </c>
    </row>
    <row r="7" spans="1:7" ht="25.5" x14ac:dyDescent="0.2">
      <c r="A7" s="24">
        <v>2</v>
      </c>
      <c r="B7" s="25" t="s">
        <v>402</v>
      </c>
      <c r="C7" s="26" t="s">
        <v>445</v>
      </c>
      <c r="D7" s="25" t="s">
        <v>36</v>
      </c>
      <c r="E7" s="24">
        <v>2</v>
      </c>
      <c r="F7" s="27">
        <v>46.96</v>
      </c>
      <c r="G7" s="28">
        <f t="shared" si="0"/>
        <v>93.92</v>
      </c>
    </row>
    <row r="8" spans="1:7" ht="25.5" x14ac:dyDescent="0.2">
      <c r="A8" s="24">
        <v>3</v>
      </c>
      <c r="B8" s="25" t="s">
        <v>446</v>
      </c>
      <c r="C8" s="26" t="s">
        <v>447</v>
      </c>
      <c r="D8" s="25" t="s">
        <v>36</v>
      </c>
      <c r="E8" s="24">
        <v>6</v>
      </c>
      <c r="F8" s="27">
        <v>2.36</v>
      </c>
      <c r="G8" s="28">
        <f t="shared" si="0"/>
        <v>14.16</v>
      </c>
    </row>
    <row r="9" spans="1:7" x14ac:dyDescent="0.2">
      <c r="A9" s="24">
        <v>4</v>
      </c>
      <c r="B9" s="25" t="s">
        <v>448</v>
      </c>
      <c r="C9" s="26" t="s">
        <v>449</v>
      </c>
      <c r="D9" s="25" t="s">
        <v>155</v>
      </c>
      <c r="E9" s="24">
        <v>17</v>
      </c>
      <c r="F9" s="27">
        <v>3.89</v>
      </c>
      <c r="G9" s="28">
        <f t="shared" si="0"/>
        <v>66.13</v>
      </c>
    </row>
    <row r="10" spans="1:7" x14ac:dyDescent="0.2">
      <c r="A10" s="24">
        <v>5</v>
      </c>
      <c r="B10" s="25" t="s">
        <v>450</v>
      </c>
      <c r="C10" s="26" t="s">
        <v>451</v>
      </c>
      <c r="D10" s="25" t="s">
        <v>155</v>
      </c>
      <c r="E10" s="24">
        <v>17</v>
      </c>
      <c r="F10" s="27">
        <v>0.76</v>
      </c>
      <c r="G10" s="28">
        <f t="shared" si="0"/>
        <v>12.92</v>
      </c>
    </row>
    <row r="11" spans="1:7" x14ac:dyDescent="0.2">
      <c r="A11" s="24">
        <v>6</v>
      </c>
      <c r="B11" s="25" t="s">
        <v>452</v>
      </c>
      <c r="C11" s="26" t="s">
        <v>453</v>
      </c>
      <c r="D11" s="25" t="s">
        <v>12</v>
      </c>
      <c r="E11" s="24">
        <v>2</v>
      </c>
      <c r="F11" s="27">
        <v>33.33</v>
      </c>
      <c r="G11" s="28">
        <f t="shared" si="0"/>
        <v>66.66</v>
      </c>
    </row>
    <row r="12" spans="1:7" ht="25.5" x14ac:dyDescent="0.2">
      <c r="A12" s="24">
        <v>7</v>
      </c>
      <c r="B12" s="25" t="s">
        <v>454</v>
      </c>
      <c r="C12" s="26" t="s">
        <v>455</v>
      </c>
      <c r="D12" s="25" t="s">
        <v>91</v>
      </c>
      <c r="E12" s="24">
        <v>17</v>
      </c>
      <c r="F12" s="27">
        <v>4.5199999999999996</v>
      </c>
      <c r="G12" s="28">
        <f t="shared" si="0"/>
        <v>76.84</v>
      </c>
    </row>
    <row r="13" spans="1:7" x14ac:dyDescent="0.2">
      <c r="A13" s="24"/>
      <c r="B13" s="24"/>
      <c r="C13" s="35" t="s">
        <v>172</v>
      </c>
      <c r="D13" s="18"/>
      <c r="E13" s="35"/>
      <c r="F13" s="19" t="s">
        <v>404</v>
      </c>
      <c r="G13" s="36">
        <f>ROUND(SUM(G6:G12),2)</f>
        <v>351.75</v>
      </c>
    </row>
    <row r="14" spans="1:7" x14ac:dyDescent="0.2">
      <c r="A14" s="18"/>
      <c r="B14" s="19">
        <v>2</v>
      </c>
      <c r="C14" s="20" t="s">
        <v>456</v>
      </c>
      <c r="D14" s="21"/>
      <c r="E14" s="20"/>
      <c r="F14" s="22"/>
      <c r="G14" s="23" t="s">
        <v>16</v>
      </c>
    </row>
    <row r="15" spans="1:7" x14ac:dyDescent="0.2">
      <c r="A15" s="24">
        <v>1</v>
      </c>
      <c r="B15" s="25">
        <v>88001001</v>
      </c>
      <c r="C15" s="26" t="s">
        <v>457</v>
      </c>
      <c r="D15" s="25" t="s">
        <v>155</v>
      </c>
      <c r="E15" s="24">
        <v>17.5</v>
      </c>
      <c r="F15" s="27">
        <v>9.14</v>
      </c>
      <c r="G15" s="28">
        <f t="shared" ref="G15:G16" si="1">ROUND((E15*F15),2)</f>
        <v>159.94999999999999</v>
      </c>
    </row>
    <row r="16" spans="1:7" x14ac:dyDescent="0.2">
      <c r="A16" s="24">
        <v>2</v>
      </c>
      <c r="B16" s="25">
        <v>88001002</v>
      </c>
      <c r="C16" s="26" t="s">
        <v>458</v>
      </c>
      <c r="D16" s="25" t="s">
        <v>12</v>
      </c>
      <c r="E16" s="24">
        <v>1</v>
      </c>
      <c r="F16" s="27">
        <v>15</v>
      </c>
      <c r="G16" s="28">
        <f t="shared" si="1"/>
        <v>15</v>
      </c>
    </row>
    <row r="17" spans="1:7" x14ac:dyDescent="0.2">
      <c r="A17" s="24"/>
      <c r="B17" s="24"/>
      <c r="C17" s="35" t="s">
        <v>172</v>
      </c>
      <c r="D17" s="18"/>
      <c r="E17" s="35"/>
      <c r="F17" s="19" t="s">
        <v>459</v>
      </c>
      <c r="G17" s="36">
        <f>ROUND(SUM(G15:G16),2)</f>
        <v>174.95</v>
      </c>
    </row>
    <row r="18" spans="1:7" x14ac:dyDescent="0.2">
      <c r="A18" s="24"/>
      <c r="B18" s="19">
        <v>3</v>
      </c>
      <c r="C18" s="35" t="s">
        <v>204</v>
      </c>
      <c r="D18" s="18"/>
      <c r="E18" s="35"/>
      <c r="F18" s="19"/>
      <c r="G18" s="23" t="s">
        <v>16</v>
      </c>
    </row>
    <row r="19" spans="1:7" x14ac:dyDescent="0.2">
      <c r="A19" s="24">
        <v>1</v>
      </c>
      <c r="B19" s="24"/>
      <c r="C19" s="45" t="s">
        <v>460</v>
      </c>
      <c r="D19" s="25" t="s">
        <v>461</v>
      </c>
      <c r="E19" s="25">
        <v>0.05</v>
      </c>
      <c r="F19" s="27">
        <v>3514</v>
      </c>
      <c r="G19" s="28">
        <f t="shared" ref="G19:G21" si="2">ROUND((E19*F19),2)</f>
        <v>175.7</v>
      </c>
    </row>
    <row r="20" spans="1:7" x14ac:dyDescent="0.2">
      <c r="A20" s="24">
        <v>2</v>
      </c>
      <c r="B20" s="24"/>
      <c r="C20" s="45" t="s">
        <v>462</v>
      </c>
      <c r="D20" s="25" t="s">
        <v>155</v>
      </c>
      <c r="E20" s="25">
        <v>20</v>
      </c>
      <c r="F20" s="27">
        <v>3.75</v>
      </c>
      <c r="G20" s="28">
        <f t="shared" si="2"/>
        <v>75</v>
      </c>
    </row>
    <row r="21" spans="1:7" x14ac:dyDescent="0.2">
      <c r="A21" s="24">
        <v>3</v>
      </c>
      <c r="B21" s="24"/>
      <c r="C21" s="26" t="s">
        <v>463</v>
      </c>
      <c r="D21" s="25" t="s">
        <v>12</v>
      </c>
      <c r="E21" s="25">
        <v>1</v>
      </c>
      <c r="F21" s="27">
        <v>75</v>
      </c>
      <c r="G21" s="28">
        <f t="shared" si="2"/>
        <v>75</v>
      </c>
    </row>
    <row r="22" spans="1:7" x14ac:dyDescent="0.2">
      <c r="A22" s="24"/>
      <c r="B22" s="24"/>
      <c r="C22" s="35" t="s">
        <v>172</v>
      </c>
      <c r="D22" s="18"/>
      <c r="E22" s="35"/>
      <c r="F22" s="19" t="s">
        <v>303</v>
      </c>
      <c r="G22" s="36">
        <f>ROUND(SUM(G19:G21),2)</f>
        <v>325.7</v>
      </c>
    </row>
    <row r="23" spans="1:7" x14ac:dyDescent="0.2">
      <c r="A23" s="24"/>
      <c r="B23" s="24"/>
      <c r="C23" s="35" t="s">
        <v>62</v>
      </c>
      <c r="D23" s="18"/>
      <c r="E23" s="35"/>
      <c r="F23" s="19" t="s">
        <v>464</v>
      </c>
      <c r="G23" s="36">
        <f>ROUND(SUM(G22,G17,G13),2)</f>
        <v>852.4</v>
      </c>
    </row>
    <row r="24" spans="1:7" x14ac:dyDescent="0.2">
      <c r="F24" s="5"/>
    </row>
  </sheetData>
  <mergeCells count="2">
    <mergeCell ref="A1:G1"/>
    <mergeCell ref="A2:G2"/>
  </mergeCells>
  <pageMargins left="0.78740157480314965" right="0.39370078740157483" top="0.39370078740157483" bottom="0.39370078740157483" header="0" footer="0"/>
  <pageSetup paperSize="9" scale="6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9E31A-F4E4-4CE2-B19F-A8B2887972B3}">
  <dimension ref="A1:G10"/>
  <sheetViews>
    <sheetView zoomScale="80" zoomScaleNormal="80" workbookViewId="0">
      <selection activeCell="G18" sqref="G18"/>
    </sheetView>
  </sheetViews>
  <sheetFormatPr defaultColWidth="9.140625" defaultRowHeight="12.75" x14ac:dyDescent="0.2"/>
  <cols>
    <col min="1" max="1" width="4" style="46" customWidth="1"/>
    <col min="2" max="2" width="9.42578125" style="46" customWidth="1"/>
    <col min="3" max="3" width="70.7109375" style="47" customWidth="1"/>
    <col min="4" max="4" width="7.5703125" style="48" customWidth="1"/>
    <col min="5" max="5" width="14.85546875" style="49" customWidth="1"/>
    <col min="6" max="6" width="12.5703125" style="50" customWidth="1"/>
    <col min="7" max="7" width="30.28515625" style="51" customWidth="1"/>
    <col min="8" max="16384" width="9.140625" style="10"/>
  </cols>
  <sheetData>
    <row r="1" spans="1:7" ht="20.100000000000001" customHeight="1" x14ac:dyDescent="0.2">
      <c r="A1" s="65" t="s">
        <v>0</v>
      </c>
      <c r="B1" s="65"/>
      <c r="C1" s="65"/>
      <c r="D1" s="65"/>
      <c r="E1" s="65"/>
      <c r="F1" s="65"/>
      <c r="G1" s="65"/>
    </row>
    <row r="2" spans="1:7" ht="20.100000000000001" customHeight="1" x14ac:dyDescent="0.2">
      <c r="A2" s="78" t="s">
        <v>465</v>
      </c>
      <c r="B2" s="79"/>
      <c r="C2" s="79"/>
      <c r="D2" s="79"/>
      <c r="E2" s="79"/>
      <c r="F2" s="79"/>
      <c r="G2" s="80"/>
    </row>
    <row r="3" spans="1:7" x14ac:dyDescent="0.2">
      <c r="A3" s="11" t="s">
        <v>2</v>
      </c>
      <c r="B3" s="11" t="s">
        <v>3</v>
      </c>
      <c r="C3" s="11" t="s">
        <v>4</v>
      </c>
      <c r="D3" s="12" t="s">
        <v>5</v>
      </c>
      <c r="E3" s="12" t="s">
        <v>6</v>
      </c>
      <c r="F3" s="13" t="s">
        <v>7</v>
      </c>
      <c r="G3" s="14" t="s">
        <v>8</v>
      </c>
    </row>
    <row r="4" spans="1:7" ht="25.5" x14ac:dyDescent="0.2">
      <c r="A4" s="15" t="s">
        <v>9</v>
      </c>
      <c r="B4" s="15" t="s">
        <v>10</v>
      </c>
      <c r="C4" s="15" t="s">
        <v>11</v>
      </c>
      <c r="D4" s="16" t="s">
        <v>12</v>
      </c>
      <c r="E4" s="16"/>
      <c r="F4" s="17" t="s">
        <v>13</v>
      </c>
      <c r="G4" s="16" t="s">
        <v>14</v>
      </c>
    </row>
    <row r="5" spans="1:7" x14ac:dyDescent="0.2">
      <c r="A5" s="18"/>
      <c r="B5" s="19">
        <v>1</v>
      </c>
      <c r="C5" s="20" t="s">
        <v>466</v>
      </c>
      <c r="D5" s="21"/>
      <c r="E5" s="20"/>
      <c r="F5" s="22"/>
      <c r="G5" s="23" t="s">
        <v>16</v>
      </c>
    </row>
    <row r="6" spans="1:7" ht="38.25" x14ac:dyDescent="0.2">
      <c r="A6" s="24">
        <v>1</v>
      </c>
      <c r="B6" s="25"/>
      <c r="C6" s="26" t="s">
        <v>467</v>
      </c>
      <c r="D6" s="25" t="s">
        <v>36</v>
      </c>
      <c r="E6" s="24">
        <v>3129</v>
      </c>
      <c r="F6" s="27">
        <v>51.71</v>
      </c>
      <c r="G6" s="28">
        <f t="shared" ref="G6" si="0">ROUND((E6*F6),2)</f>
        <v>161800.59</v>
      </c>
    </row>
    <row r="7" spans="1:7" x14ac:dyDescent="0.2">
      <c r="A7" s="24"/>
      <c r="B7" s="24"/>
      <c r="C7" s="35" t="s">
        <v>172</v>
      </c>
      <c r="D7" s="18"/>
      <c r="E7" s="35"/>
      <c r="F7" s="19" t="s">
        <v>404</v>
      </c>
      <c r="G7" s="36">
        <f>G6</f>
        <v>161800.59</v>
      </c>
    </row>
    <row r="8" spans="1:7" x14ac:dyDescent="0.2">
      <c r="A8" s="24"/>
      <c r="B8" s="24"/>
      <c r="C8" s="35" t="s">
        <v>62</v>
      </c>
      <c r="D8" s="18"/>
      <c r="E8" s="35"/>
      <c r="F8" s="19" t="s">
        <v>468</v>
      </c>
      <c r="G8" s="36">
        <f>G7</f>
        <v>161800.59</v>
      </c>
    </row>
    <row r="9" spans="1:7" x14ac:dyDescent="0.2">
      <c r="F9" s="52"/>
    </row>
    <row r="10" spans="1:7" ht="38.25" customHeight="1" x14ac:dyDescent="0.2">
      <c r="B10" s="81" t="s">
        <v>469</v>
      </c>
      <c r="C10" s="81"/>
      <c r="D10" s="81"/>
      <c r="E10" s="81"/>
      <c r="F10" s="81"/>
      <c r="G10" s="81"/>
    </row>
  </sheetData>
  <mergeCells count="3">
    <mergeCell ref="A2:G2"/>
    <mergeCell ref="A1:G1"/>
    <mergeCell ref="B10:G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5C4D27-7C6B-4C79-AC94-511219E46AA3}">
  <sheetPr>
    <tabColor rgb="FFFFC000"/>
  </sheetPr>
  <dimension ref="A1:C17"/>
  <sheetViews>
    <sheetView tabSelected="1" zoomScale="90" zoomScaleNormal="90" workbookViewId="0">
      <selection activeCell="G15" sqref="G15"/>
    </sheetView>
  </sheetViews>
  <sheetFormatPr defaultColWidth="8.7109375" defaultRowHeight="12.75" x14ac:dyDescent="0.2"/>
  <cols>
    <col min="1" max="1" width="15.7109375" style="9" customWidth="1"/>
    <col min="2" max="2" width="60.7109375" style="9" customWidth="1"/>
    <col min="3" max="3" width="20.85546875" style="9" customWidth="1"/>
    <col min="4" max="4" width="14.42578125" style="9" customWidth="1"/>
    <col min="5" max="16384" width="8.7109375" style="9"/>
  </cols>
  <sheetData>
    <row r="1" spans="1:3" ht="30" customHeight="1" x14ac:dyDescent="0.2">
      <c r="A1" s="84" t="s">
        <v>0</v>
      </c>
      <c r="B1" s="84"/>
      <c r="C1" s="84"/>
    </row>
    <row r="2" spans="1:3" ht="20.100000000000001" customHeight="1" x14ac:dyDescent="0.2">
      <c r="A2" s="85" t="s">
        <v>470</v>
      </c>
      <c r="B2" s="85"/>
      <c r="C2" s="85"/>
    </row>
    <row r="3" spans="1:3" ht="25.5" x14ac:dyDescent="0.2">
      <c r="A3" s="21" t="s">
        <v>471</v>
      </c>
      <c r="B3" s="21" t="s">
        <v>472</v>
      </c>
      <c r="C3" s="21" t="s">
        <v>473</v>
      </c>
    </row>
    <row r="4" spans="1:3" ht="20.100000000000001" customHeight="1" x14ac:dyDescent="0.2">
      <c r="A4" s="24">
        <v>1</v>
      </c>
      <c r="B4" s="45" t="s">
        <v>474</v>
      </c>
      <c r="C4" s="57">
        <f>susisiekimas!G134</f>
        <v>478016.05</v>
      </c>
    </row>
    <row r="5" spans="1:3" ht="20.100000000000001" customHeight="1" x14ac:dyDescent="0.2">
      <c r="A5" s="24">
        <v>2</v>
      </c>
      <c r="B5" s="45" t="s">
        <v>475</v>
      </c>
      <c r="C5" s="57">
        <f>tiltas!G106</f>
        <v>8460.9599999999991</v>
      </c>
    </row>
    <row r="6" spans="1:3" ht="20.100000000000001" customHeight="1" x14ac:dyDescent="0.2">
      <c r="A6" s="24">
        <v>3</v>
      </c>
      <c r="B6" s="45" t="s">
        <v>476</v>
      </c>
      <c r="C6" s="57">
        <f>'drenažas-1'!G29</f>
        <v>624.36</v>
      </c>
    </row>
    <row r="7" spans="1:3" ht="20.100000000000001" customHeight="1" x14ac:dyDescent="0.2">
      <c r="A7" s="24">
        <v>4</v>
      </c>
      <c r="B7" s="45" t="s">
        <v>477</v>
      </c>
      <c r="C7" s="57">
        <f>'drenažas-2'!G33</f>
        <v>1055.76</v>
      </c>
    </row>
    <row r="8" spans="1:3" ht="20.100000000000001" customHeight="1" x14ac:dyDescent="0.2">
      <c r="A8" s="24">
        <v>5</v>
      </c>
      <c r="B8" s="26" t="s">
        <v>478</v>
      </c>
      <c r="C8" s="57">
        <f>ryšiai!G23</f>
        <v>852.4</v>
      </c>
    </row>
    <row r="9" spans="1:3" ht="20.100000000000001" customHeight="1" x14ac:dyDescent="0.2">
      <c r="A9" s="24">
        <v>6</v>
      </c>
      <c r="B9" s="58" t="s">
        <v>479</v>
      </c>
      <c r="C9" s="57">
        <f>'kiti darbai'!G8</f>
        <v>161800.59</v>
      </c>
    </row>
    <row r="10" spans="1:3" ht="38.25" x14ac:dyDescent="0.2">
      <c r="A10" s="21" t="s">
        <v>480</v>
      </c>
      <c r="B10" s="19" t="s">
        <v>481</v>
      </c>
      <c r="C10" s="59">
        <f>ROUND(SUM(C4:C9),2)</f>
        <v>650810.12</v>
      </c>
    </row>
    <row r="12" spans="1:3" ht="69.95" customHeight="1" x14ac:dyDescent="0.2">
      <c r="A12" s="86" t="s">
        <v>482</v>
      </c>
      <c r="B12" s="86"/>
      <c r="C12" s="86"/>
    </row>
    <row r="13" spans="1:3" x14ac:dyDescent="0.2">
      <c r="A13" s="60"/>
      <c r="B13" s="60"/>
      <c r="C13" s="60"/>
    </row>
    <row r="14" spans="1:3" x14ac:dyDescent="0.2">
      <c r="C14" s="61" t="s">
        <v>483</v>
      </c>
    </row>
    <row r="15" spans="1:3" ht="219.95" customHeight="1" x14ac:dyDescent="0.2">
      <c r="A15" s="82" t="s">
        <v>484</v>
      </c>
      <c r="B15" s="83"/>
      <c r="C15" s="83"/>
    </row>
    <row r="16" spans="1:3" ht="120" customHeight="1" x14ac:dyDescent="0.2">
      <c r="A16" s="82" t="s">
        <v>485</v>
      </c>
      <c r="B16" s="83"/>
      <c r="C16" s="83"/>
    </row>
    <row r="17" spans="1:3" ht="60" customHeight="1" x14ac:dyDescent="0.2">
      <c r="A17" s="82" t="s">
        <v>486</v>
      </c>
      <c r="B17" s="83"/>
      <c r="C17" s="83"/>
    </row>
  </sheetData>
  <mergeCells count="6">
    <mergeCell ref="A17:C17"/>
    <mergeCell ref="A1:C1"/>
    <mergeCell ref="A2:C2"/>
    <mergeCell ref="A12:C12"/>
    <mergeCell ref="A15:C15"/>
    <mergeCell ref="A16:C1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945cdf4-c922-4f1d-a4b6-d6a562696c98" xsi:nil="true"/>
    <lcf76f155ced4ddcb4097134ff3c332f xmlns="948d8fdb-cbd1-4bf9-85d9-1b56c2a9afae">
      <Terms xmlns="http://schemas.microsoft.com/office/infopath/2007/PartnerControls"/>
    </lcf76f155ced4ddcb4097134ff3c332f>
    <Projektai xmlns="948d8fdb-cbd1-4bf9-85d9-1b56c2a9afa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51FF42B1FF6B5148ADE8E0D9C224EFE5" ma:contentTypeVersion="17" ma:contentTypeDescription="Kurkite naują dokumentą." ma:contentTypeScope="" ma:versionID="f29297d6540406a493246a2d82cbb401">
  <xsd:schema xmlns:xsd="http://www.w3.org/2001/XMLSchema" xmlns:xs="http://www.w3.org/2001/XMLSchema" xmlns:p="http://schemas.microsoft.com/office/2006/metadata/properties" xmlns:ns2="2945cdf4-c922-4f1d-a4b6-d6a562696c98" xmlns:ns3="948d8fdb-cbd1-4bf9-85d9-1b56c2a9afae" targetNamespace="http://schemas.microsoft.com/office/2006/metadata/properties" ma:root="true" ma:fieldsID="2bac9981d9815e9bf383a1b5ea5971be" ns2:_="" ns3:_="">
    <xsd:import namespace="2945cdf4-c922-4f1d-a4b6-d6a562696c98"/>
    <xsd:import namespace="948d8fdb-cbd1-4bf9-85d9-1b56c2a9afae"/>
    <xsd:element name="properties">
      <xsd:complexType>
        <xsd:sequence>
          <xsd:element name="documentManagement">
            <xsd:complexType>
              <xsd:all>
                <xsd:element ref="ns2:SharedWithUsers" minOccurs="0"/>
                <xsd:element ref="ns2:SharedWithDetails" minOccurs="0"/>
                <xsd:element ref="ns3:Projektai"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DateTaken" minOccurs="0"/>
                <xsd:element ref="ns3:MediaServiceLocation" minOccurs="0"/>
                <xsd:element ref="ns3:MediaServiceGenerationTime" minOccurs="0"/>
                <xsd:element ref="ns3:MediaServiceEventHashCode" minOccurs="0"/>
                <xsd:element ref="ns3:MediaServiceOCR"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45cdf4-c922-4f1d-a4b6-d6a562696c98"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element name="TaxCatchAll" ma:index="17" nillable="true" ma:displayName="Taxonomy Catch All Column" ma:hidden="true" ma:list="{c02491a9-d08c-41e0-9a78-35957a5d7b8e}" ma:internalName="TaxCatchAll" ma:showField="CatchAllData" ma:web="2945cdf4-c922-4f1d-a4b6-d6a562696c9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48d8fdb-cbd1-4bf9-85d9-1b56c2a9afae" elementFormDefault="qualified">
    <xsd:import namespace="http://schemas.microsoft.com/office/2006/documentManagement/types"/>
    <xsd:import namespace="http://schemas.microsoft.com/office/infopath/2007/PartnerControls"/>
    <xsd:element name="Projektai" ma:index="10" nillable="true" ma:displayName="Projektai" ma:format="Dropdown" ma:internalName="Projektai">
      <xsd:simpleType>
        <xsd:restriction base="dms:Note">
          <xsd:maxLength value="255"/>
        </xsd:restriction>
      </xsd:simple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lcf76f155ced4ddcb4097134ff3c332f" ma:index="16" nillable="true" ma:taxonomy="true" ma:internalName="lcf76f155ced4ddcb4097134ff3c332f" ma:taxonomyFieldName="MediaServiceImageTags" ma:displayName="Vaizdų žymės" ma:readOnly="false" ma:fieldId="{5cf76f15-5ced-4ddc-b409-7134ff3c332f}" ma:taxonomyMulti="true" ma:sspId="3f7648de-2460-46fd-a520-37932d78478a" ma:termSetId="09814cd3-568e-fe90-9814-8d621ff8fb84" ma:anchorId="fba54fb3-c3e1-fe81-a776-ca4b69148c4d" ma:open="true" ma:isKeyword="false">
      <xsd:complexType>
        <xsd:sequence>
          <xsd:element ref="pc:Terms" minOccurs="0" maxOccurs="1"/>
        </xsd:sequence>
      </xsd:complex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MediaLengthInSeconds" ma:index="23"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3CF3210-05A9-41D4-ABDF-8078186CE914}">
  <ds:schemaRefs>
    <ds:schemaRef ds:uri="http://schemas.microsoft.com/office/2006/documentManagement/types"/>
    <ds:schemaRef ds:uri="http://purl.org/dc/terms/"/>
    <ds:schemaRef ds:uri="2945cdf4-c922-4f1d-a4b6-d6a562696c98"/>
    <ds:schemaRef ds:uri="http://schemas.microsoft.com/office/infopath/2007/PartnerControls"/>
    <ds:schemaRef ds:uri="http://purl.org/dc/dcmitype/"/>
    <ds:schemaRef ds:uri="http://schemas.microsoft.com/office/2006/metadata/properties"/>
    <ds:schemaRef ds:uri="http://schemas.openxmlformats.org/package/2006/metadata/core-properties"/>
    <ds:schemaRef ds:uri="948d8fdb-cbd1-4bf9-85d9-1b56c2a9afae"/>
    <ds:schemaRef ds:uri="http://www.w3.org/XML/1998/namespace"/>
    <ds:schemaRef ds:uri="http://purl.org/dc/elements/1.1/"/>
  </ds:schemaRefs>
</ds:datastoreItem>
</file>

<file path=customXml/itemProps2.xml><?xml version="1.0" encoding="utf-8"?>
<ds:datastoreItem xmlns:ds="http://schemas.openxmlformats.org/officeDocument/2006/customXml" ds:itemID="{5EF44FBD-CA92-4DFA-820F-8F26D9AF68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45cdf4-c922-4f1d-a4b6-d6a562696c98"/>
    <ds:schemaRef ds:uri="948d8fdb-cbd1-4bf9-85d9-1b56c2a9afa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BC692E-0D07-4FA1-9B2A-26D1E487CF1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9</vt:i4>
      </vt:variant>
    </vt:vector>
  </HeadingPairs>
  <TitlesOfParts>
    <vt:vector size="16" baseType="lpstr">
      <vt:lpstr>susisiekimas</vt:lpstr>
      <vt:lpstr>tiltas</vt:lpstr>
      <vt:lpstr>drenažas-1</vt:lpstr>
      <vt:lpstr>drenažas-2</vt:lpstr>
      <vt:lpstr>ryšiai</vt:lpstr>
      <vt:lpstr>kiti darbai</vt:lpstr>
      <vt:lpstr>SANTRAUKA</vt:lpstr>
      <vt:lpstr>'drenažas-1'!Print_Area</vt:lpstr>
      <vt:lpstr>'drenažas-2'!Print_Area</vt:lpstr>
      <vt:lpstr>ryšiai!Print_Area</vt:lpstr>
      <vt:lpstr>susisiekimas!Print_Area</vt:lpstr>
      <vt:lpstr>tiltas!Print_Area</vt:lpstr>
      <vt:lpstr>'drenažas-1'!Print_Titles</vt:lpstr>
      <vt:lpstr>'drenažas-2'!Print_Titles</vt:lpstr>
      <vt:lpstr>susisiekimas!Print_Titles</vt:lpstr>
      <vt:lpstr>tiltas!Print_Titles</vt:lpstr>
    </vt:vector>
  </TitlesOfParts>
  <Manager/>
  <Company>sistela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Nijolė Baranauskaitė</dc:creator>
  <cp:keywords/>
  <dc:description/>
  <cp:lastModifiedBy>RAMANAUSKAS Vytautas</cp:lastModifiedBy>
  <cp:revision/>
  <dcterms:created xsi:type="dcterms:W3CDTF">2000-03-15T14:19:55Z</dcterms:created>
  <dcterms:modified xsi:type="dcterms:W3CDTF">2025-02-28T11:14:03Z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0x01010051FF42B1FF6B5148ADE8E0D9C224EFE5</vt:lpwstr>
  </property>
  <property fmtid="{D5CDD505-2E9C-101B-9397-08002B2CF9AE}" pid="3" name="MediaServiceImageTags">
    <vt:lpwstr/>
  </property>
</Properties>
</file>